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  <definedName name="_xlnm.Print_Area" localSheetId="0">'Лист1'!$A$1:$L$191</definedName>
  </definedNames>
  <calcPr fullCalcOnLoad="1"/>
</workbook>
</file>

<file path=xl/sharedStrings.xml><?xml version="1.0" encoding="utf-8"?>
<sst xmlns="http://schemas.openxmlformats.org/spreadsheetml/2006/main" count="452" uniqueCount="286">
  <si>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</si>
  <si>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</si>
  <si>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</si>
  <si>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</si>
  <si>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</si>
  <si>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</si>
  <si>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</si>
  <si>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</si>
  <si>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</si>
  <si>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</si>
  <si>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</si>
  <si>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</si>
  <si>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</si>
  <si>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</si>
  <si>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</si>
  <si>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</si>
  <si>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</si>
  <si>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</si>
  <si>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</si>
  <si>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</si>
  <si>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</si>
  <si>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</si>
  <si>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</si>
  <si>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</si>
  <si>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</si>
  <si>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</si>
  <si>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</si>
  <si>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</si>
  <si>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</si>
  <si>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</si>
  <si>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</si>
  <si>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</si>
  <si>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</si>
  <si>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</si>
  <si>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</si>
  <si>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</si>
  <si>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</si>
  <si>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</si>
  <si>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</si>
  <si>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</si>
  <si>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</si>
  <si>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</si>
  <si>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</si>
  <si>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</si>
  <si>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1.3. Перечень услуг (работ), осуществляемых на платной основе:</t>
  </si>
  <si>
    <t>Бюджетные инвестиции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</si>
  <si>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</si>
  <si>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</si>
  <si>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</si>
  <si>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</si>
  <si>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</si>
  <si>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</si>
  <si>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</si>
  <si>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</si>
  <si>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</si>
  <si>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</si>
  <si>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</si>
  <si>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</si>
  <si>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</si>
  <si>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</si>
  <si>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</si>
  <si>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</si>
  <si>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</si>
  <si>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</si>
  <si>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</si>
  <si>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</si>
  <si>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</si>
  <si>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</si>
  <si>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</si>
  <si>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</si>
  <si>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</si>
  <si>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</si>
  <si>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</si>
  <si>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</si>
  <si>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</si>
  <si>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</si>
  <si>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</si>
  <si>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</si>
  <si>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</si>
  <si>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</si>
  <si>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</si>
  <si>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</si>
  <si>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</si>
  <si>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</si>
  <si>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</si>
  <si>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</si>
  <si>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</si>
  <si>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</si>
  <si>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</si>
  <si>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операции по лицевым счетам, открытым в органах Федерального казначейства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</si>
  <si>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</si>
  <si>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</si>
  <si>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</si>
  <si>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</si>
  <si>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</si>
  <si>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</si>
  <si>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</si>
  <si>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</si>
  <si>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</si>
  <si>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</si>
  <si>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</si>
  <si>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</si>
  <si>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</si>
  <si>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</si>
  <si>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0503888</t>
  </si>
  <si>
    <t>Единица измерения: руб.коп</t>
  </si>
  <si>
    <t>Управление образования администрации Озерского городского округа Челябинской области</t>
  </si>
  <si>
    <t xml:space="preserve">Адрес фактического местонахождения муниципального бюджетного учреждения </t>
  </si>
  <si>
    <t xml:space="preserve">Наименование муниципального бюджетного учреждения </t>
  </si>
  <si>
    <t>1.1. Цели деятельности муниципального бюджетного учреждения: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</si>
  <si>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</si>
  <si>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</si>
  <si>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</si>
  <si>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</si>
  <si>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</si>
  <si>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</si>
  <si>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1.2. Виды деятельности муниципального бюджетного учреждения :</t>
  </si>
  <si>
    <t xml:space="preserve">I.  Сведения о деятельности муниципального бюджетного учреждения 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</si>
  <si>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</si>
  <si>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</si>
  <si>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</si>
  <si>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1.2.3.Остаточная стоимость иного движимого имущества</t>
  </si>
  <si>
    <t>Прочие выплаты(мет.литература)</t>
  </si>
  <si>
    <t>Прочие выплаты(суточные и т.д.)</t>
  </si>
  <si>
    <t xml:space="preserve">Руководитель муниципального бюджетного учреждения </t>
  </si>
  <si>
    <t xml:space="preserve">Главный бухгалтер муниципального бюджетного учреждения </t>
  </si>
  <si>
    <t>Услуга № 4</t>
  </si>
  <si>
    <t>Услуга № 5</t>
  </si>
  <si>
    <t>Поступления от оказания муниципальным бюджетным учреждением  услуг (выполнения работ) , предоставление которых для физических и юридических лиц осуществляется на платной основе (КОСГУ 130), всего</t>
  </si>
  <si>
    <t>Поступления от иной приносящей доход деятельности (КОСГУ 180), всего:</t>
  </si>
  <si>
    <t>Добровольные пожертвования</t>
  </si>
  <si>
    <t>Гранты,целевые поступления</t>
  </si>
  <si>
    <t>Прочие поступления</t>
  </si>
  <si>
    <t>Иные субсидии</t>
  </si>
  <si>
    <t>Субсидии на выполнение государственного задания</t>
  </si>
  <si>
    <t>3.2. Кредиторская задолженность по расчетам с поставщиками и подрядчиками за счет средств городского бюджета, всего:</t>
  </si>
  <si>
    <t>2.2. Дебиторская задолженность по выданным авансам, полученным за счет средств городского бюджета всего: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</si>
  <si>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</si>
  <si>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</si>
  <si>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</si>
  <si>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</si>
  <si>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</si>
  <si>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</si>
  <si>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</si>
  <si>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</si>
  <si>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</si>
  <si>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</si>
  <si>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</si>
  <si>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</si>
  <si>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</si>
  <si>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</si>
  <si>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</si>
  <si>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</si>
  <si>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</si>
  <si>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</si>
  <si>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</si>
  <si>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</si>
  <si>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</si>
  <si>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</si>
  <si>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</si>
  <si>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</si>
  <si>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</si>
  <si>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</si>
  <si>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</si>
  <si>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</si>
  <si>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</si>
  <si>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</si>
  <si>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</si>
  <si>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</si>
  <si>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</si>
  <si>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</si>
  <si>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</si>
  <si>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</si>
  <si>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</si>
  <si>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</si>
  <si>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</si>
  <si>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</si>
  <si>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</si>
  <si>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</si>
  <si>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</si>
  <si>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</si>
  <si>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</si>
  <si>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</si>
  <si>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</si>
  <si>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</si>
  <si>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</si>
  <si>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</si>
  <si>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</si>
  <si>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</si>
  <si>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</si>
  <si>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</si>
  <si>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</si>
  <si>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</si>
  <si>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</si>
  <si>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</si>
  <si>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</si>
  <si>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</si>
  <si>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</si>
  <si>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</si>
  <si>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</si>
  <si>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</si>
  <si>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2.2.11. по выданным авансам на прочие выплаты</t>
  </si>
  <si>
    <t>2.3.11. по выданным авансам на прочие выплаты</t>
  </si>
  <si>
    <t>3.2.13. по прочим расчетам с кредиторами(в т.ч.прочие выплаты)</t>
  </si>
  <si>
    <t>3.3.13. по прочим расчетам с кредиторами( в т.ч.по прочим выплатам)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</si>
  <si>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</si>
  <si>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</si>
  <si>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</si>
  <si>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</si>
  <si>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</si>
  <si>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</si>
  <si>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</si>
  <si>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</si>
  <si>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</si>
  <si>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</si>
  <si>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</si>
  <si>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</si>
  <si>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</si>
  <si>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</si>
  <si>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</si>
  <si>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</si>
  <si>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</si>
  <si>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</si>
  <si>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</si>
  <si>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</si>
  <si>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</si>
  <si>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</si>
  <si>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</si>
  <si>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</si>
  <si>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</si>
  <si>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</si>
  <si>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</si>
  <si>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</si>
  <si>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</si>
  <si>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</si>
  <si>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</si>
  <si>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</si>
  <si>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</si>
  <si>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</si>
  <si>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</si>
  <si>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</si>
  <si>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</si>
  <si>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</si>
  <si>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</si>
  <si>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</si>
  <si>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</si>
  <si>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</si>
  <si>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</si>
  <si>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(указывается 1квартал,6 месяцев,9 месяцев,год)</t>
  </si>
  <si>
    <t>Услуга № 6</t>
  </si>
  <si>
    <t>Услуга № 7</t>
  </si>
  <si>
    <t>Услуга № 8</t>
  </si>
  <si>
    <t>Услуга № 9</t>
  </si>
  <si>
    <t>Услуга № 10</t>
  </si>
  <si>
    <t>117</t>
  </si>
  <si>
    <t>118</t>
  </si>
  <si>
    <t>119</t>
  </si>
  <si>
    <t>120</t>
  </si>
  <si>
    <t>121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</si>
  <si>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</si>
  <si>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Субсидия на выполнение муниципального задания</t>
  </si>
  <si>
    <t>Внебюджетный источник</t>
  </si>
  <si>
    <t>из них</t>
  </si>
  <si>
    <t>х</t>
  </si>
  <si>
    <t xml:space="preserve">из них за счет </t>
  </si>
  <si>
    <t>Субсидии на выполнение муниципального задания</t>
  </si>
  <si>
    <t>Внебюджетного источника</t>
  </si>
  <si>
    <t>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</t>
  </si>
  <si>
    <t xml:space="preserve">1)предоставление общедоступного и бесплатного начального, общего, основного общего, среднего (полного) общего образования по основным общеобразовательным программам;                                                                                                                                                      2)предоставление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Учреждении;                                                                                                                                               3) обучение по программам дополнительного образования различной направленности (физическая культура, музыка, хореография, театр, изобразительное и декоративно-прикладное искусство, общеэстетическое развитие и другие направления);
4)предоставление информации об образовательных программах и учебных планах, рабочих программах, учебных курсов, предметов, дисциплин (модулей), годовых календарных учебных графиках;
5)предоставление услуг в области организации отдыха, оздоровления и трудового воспитания детей в каникулярное время.
</t>
  </si>
  <si>
    <t>занятия по адаптации детей дошкольного возраста к обучению в школе</t>
  </si>
  <si>
    <r>
      <t>Приложение</t>
    </r>
    <r>
      <rPr>
        <b/>
        <u val="single"/>
        <sz val="8"/>
        <rFont val="Times New Roman"/>
        <family val="1"/>
      </rPr>
      <t xml:space="preserve"> №1 </t>
    </r>
    <r>
      <rPr>
        <sz val="8"/>
        <rFont val="Times New Roman"/>
        <family val="1"/>
      </rPr>
      <t>к Приказу Управления образования от _27.04.2012_ №25-01-23/223</t>
    </r>
  </si>
  <si>
    <t>Оздоровительная летняя компания</t>
  </si>
  <si>
    <t>Муниципальное бюджетное общеобразовательное учреждение "Лицей №23"</t>
  </si>
  <si>
    <t>456780, Озерский городской округ,Челябинская область,  ул.Блюхера 1а</t>
  </si>
  <si>
    <t xml:space="preserve">обучение по дополнительным образовательным программам и альтернативным учебно-методическим комплексам, преподавание спецкурсов и циклов дисциплин, проведение практических занятий, углубленное изучение отдельных предметов, преподавание спецкурсов и циклов дисциплин (за пределами государственных образовательных стандартов и лицензии Учреждения);
изучение второго иностранного языка;
дополнительное образование, включая кружки, секции, клубы, коллективы;
профессиональную подготовку обучающихся при наличии соответствующей лицензии;
индивидуальная и групповая работа с учащимися;
организация олимпиад, конкурсов, игр и других мероприятий, в том числе и по договорам с другими организациями;
проведение психологических, социологических, профориентационных, интеллектуальных тестов;
обучение на компьютерных курсах;
организация курсов «Будущий первоклассник» и подготовка к поступлению в вузы.
</t>
  </si>
  <si>
    <t>Е.А.Лукьянова</t>
  </si>
  <si>
    <t xml:space="preserve">Директор </t>
  </si>
  <si>
    <t>Код по бюджетной классификации</t>
  </si>
  <si>
    <t>7422023094/741301001</t>
  </si>
  <si>
    <t>Услуга № 3</t>
  </si>
  <si>
    <t>тел. 23419</t>
  </si>
  <si>
    <t>на год 2015</t>
  </si>
  <si>
    <t>Е.В. Глухова</t>
  </si>
  <si>
    <t>Согласовано в части объема субсидии на выполнение МЗ и иной субсидии</t>
  </si>
  <si>
    <t>Старший экономист ПЭО Управления образования</t>
  </si>
  <si>
    <t>(Ф.И.О.)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</si>
</sst>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C19]dd\ mmmm\ yyyy\ \г\.;@"/>
    <numFmt numFmtId="178" formatCode="0.0000"/>
    <numFmt numFmtId="179" formatCode="0.000"/>
    <numFmt numFmtId="180" formatCode="0.0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2" fillId="0" borderId="19" xfId="0" applyFont="1" applyFill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vertical="top" wrapText="1"/>
    </xf>
    <xf numFmtId="2" fontId="1" fillId="0" borderId="22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2" fillId="0" borderId="26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7" fontId="2" fillId="0" borderId="0" xfId="0" applyNumberFormat="1" applyFont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25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 shrinkToFi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2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3" fillId="0" borderId="27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77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2" fillId="0" borderId="3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3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view="pageBreakPreview" zoomScaleSheetLayoutView="100" workbookViewId="0" topLeftCell="A162">
      <selection activeCell="I172" sqref="I17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9.125" style="2" customWidth="1"/>
    <col min="4" max="4" width="8.00390625" style="3" customWidth="1"/>
    <col min="5" max="5" width="6.00390625" style="2" customWidth="1"/>
    <col min="6" max="6" width="16.125" style="2" customWidth="1"/>
    <col min="7" max="7" width="13.375" style="2" customWidth="1"/>
    <col min="8" max="8" width="11.00390625" style="2" customWidth="1"/>
    <col min="9" max="9" width="13.875" style="2" customWidth="1"/>
    <col min="10" max="10" width="12.375" style="2" customWidth="1"/>
    <col min="11" max="11" width="6.75390625" style="2" customWidth="1"/>
    <col min="12" max="12" width="13.125" style="2" customWidth="1"/>
    <col min="13" max="14" width="13.125" style="2" bestFit="1" customWidth="1"/>
    <col min="15" max="16384" width="9.125" style="2" customWidth="1"/>
  </cols>
  <sheetData>
    <row r="1" ht="15" hidden="1">
      <c r="A1" s="23" t="s">
        <v>104</v>
      </c>
    </row>
    <row r="2" spans="8:11" ht="32.25" customHeight="1">
      <c r="H2" s="150" t="s">
        <v>270</v>
      </c>
      <c r="I2" s="150"/>
      <c r="J2" s="150"/>
      <c r="K2" s="150"/>
    </row>
    <row r="3" spans="8:11" ht="15" customHeight="1">
      <c r="H3" s="81" t="s">
        <v>10</v>
      </c>
      <c r="I3" s="81"/>
      <c r="J3" s="81"/>
      <c r="K3" s="81"/>
    </row>
    <row r="4" spans="8:11" ht="17.25" customHeight="1">
      <c r="H4" s="79" t="s">
        <v>276</v>
      </c>
      <c r="I4" s="79"/>
      <c r="J4" s="79"/>
      <c r="K4" s="79"/>
    </row>
    <row r="5" spans="8:11" ht="24" customHeight="1">
      <c r="H5" s="148" t="s">
        <v>79</v>
      </c>
      <c r="I5" s="148"/>
      <c r="J5" s="148"/>
      <c r="K5" s="148"/>
    </row>
    <row r="6" spans="8:11" ht="15">
      <c r="H6" s="9"/>
      <c r="I6" s="9"/>
      <c r="J6" s="79" t="s">
        <v>275</v>
      </c>
      <c r="K6" s="79"/>
    </row>
    <row r="7" spans="8:11" ht="15" customHeight="1">
      <c r="H7" s="12" t="s">
        <v>12</v>
      </c>
      <c r="I7" s="12"/>
      <c r="J7" s="148" t="s">
        <v>11</v>
      </c>
      <c r="K7" s="148"/>
    </row>
    <row r="8" spans="8:11" ht="19.5" customHeight="1">
      <c r="H8" s="149">
        <f>A14</f>
        <v>42018</v>
      </c>
      <c r="I8" s="148"/>
      <c r="J8" s="148"/>
      <c r="K8" s="148"/>
    </row>
    <row r="10" spans="1:8" ht="18.75" customHeight="1">
      <c r="A10" s="147" t="s">
        <v>13</v>
      </c>
      <c r="B10" s="147"/>
      <c r="C10" s="147"/>
      <c r="D10" s="147"/>
      <c r="E10" s="147"/>
      <c r="F10" s="147"/>
      <c r="G10" s="147"/>
      <c r="H10" s="147"/>
    </row>
    <row r="11" spans="1:8" ht="18.75" customHeight="1">
      <c r="A11" s="147" t="s">
        <v>281</v>
      </c>
      <c r="B11" s="147"/>
      <c r="C11" s="147"/>
      <c r="D11" s="147"/>
      <c r="E11" s="147"/>
      <c r="F11" s="147"/>
      <c r="G11" s="147"/>
      <c r="H11" s="147"/>
    </row>
    <row r="12" spans="1:12" ht="15" customHeight="1">
      <c r="A12" s="83" t="s">
        <v>248</v>
      </c>
      <c r="B12" s="83"/>
      <c r="C12" s="83"/>
      <c r="D12" s="83"/>
      <c r="E12" s="83"/>
      <c r="F12" s="83"/>
      <c r="G12" s="83"/>
      <c r="H12" s="83"/>
      <c r="J12" s="5"/>
      <c r="K12" s="85" t="s">
        <v>14</v>
      </c>
      <c r="L12" s="85"/>
    </row>
    <row r="13" spans="1:12" ht="26.25" customHeight="1">
      <c r="A13" s="18"/>
      <c r="B13" s="18"/>
      <c r="C13" s="18"/>
      <c r="D13" s="18"/>
      <c r="E13" s="18"/>
      <c r="F13" s="18"/>
      <c r="J13" s="6" t="s">
        <v>15</v>
      </c>
      <c r="K13" s="84"/>
      <c r="L13" s="84"/>
    </row>
    <row r="14" spans="1:12" ht="18" customHeight="1">
      <c r="A14" s="106">
        <f>K14</f>
        <v>42018</v>
      </c>
      <c r="B14" s="106"/>
      <c r="C14" s="106"/>
      <c r="D14" s="106"/>
      <c r="E14" s="106"/>
      <c r="F14" s="106"/>
      <c r="G14" s="106"/>
      <c r="H14" s="106"/>
      <c r="J14" s="6" t="s">
        <v>16</v>
      </c>
      <c r="K14" s="103">
        <v>42018</v>
      </c>
      <c r="L14" s="103"/>
    </row>
    <row r="15" spans="1:12" ht="15.75" customHeight="1">
      <c r="A15" s="5"/>
      <c r="B15" s="5"/>
      <c r="C15" s="5"/>
      <c r="D15" s="5"/>
      <c r="E15" s="5"/>
      <c r="F15" s="5"/>
      <c r="K15" s="84"/>
      <c r="L15" s="84"/>
    </row>
    <row r="16" spans="10:12" ht="15">
      <c r="J16" s="6"/>
      <c r="K16" s="84"/>
      <c r="L16" s="84"/>
    </row>
    <row r="17" spans="1:12" ht="13.5" customHeight="1">
      <c r="A17" s="180" t="s">
        <v>108</v>
      </c>
      <c r="B17" s="180"/>
      <c r="C17" s="180"/>
      <c r="D17" s="86" t="s">
        <v>272</v>
      </c>
      <c r="E17" s="86"/>
      <c r="F17" s="86"/>
      <c r="G17" s="86"/>
      <c r="H17" s="86"/>
      <c r="J17" s="6" t="s">
        <v>80</v>
      </c>
      <c r="K17" s="84">
        <v>49116493</v>
      </c>
      <c r="L17" s="84"/>
    </row>
    <row r="18" spans="1:12" ht="11.25" customHeight="1">
      <c r="A18" s="180"/>
      <c r="B18" s="180"/>
      <c r="C18" s="180"/>
      <c r="D18" s="86"/>
      <c r="E18" s="86"/>
      <c r="F18" s="86"/>
      <c r="G18" s="86"/>
      <c r="H18" s="86"/>
      <c r="K18" s="89"/>
      <c r="L18" s="89"/>
    </row>
    <row r="19" spans="1:12" ht="13.5" customHeight="1">
      <c r="A19" s="180"/>
      <c r="B19" s="180"/>
      <c r="C19" s="180"/>
      <c r="D19" s="86"/>
      <c r="E19" s="86"/>
      <c r="F19" s="86"/>
      <c r="G19" s="86"/>
      <c r="H19" s="86"/>
      <c r="K19" s="89"/>
      <c r="L19" s="89"/>
    </row>
    <row r="20" spans="1:12" ht="16.5" customHeight="1">
      <c r="A20" s="180"/>
      <c r="B20" s="180"/>
      <c r="C20" s="180"/>
      <c r="D20" s="87"/>
      <c r="E20" s="87"/>
      <c r="F20" s="87"/>
      <c r="G20" s="87"/>
      <c r="H20" s="87"/>
      <c r="J20" s="20"/>
      <c r="K20" s="89"/>
      <c r="L20" s="89"/>
    </row>
    <row r="21" spans="1:12" ht="17.25" customHeight="1">
      <c r="A21" s="180" t="s">
        <v>81</v>
      </c>
      <c r="B21" s="180"/>
      <c r="C21" s="180"/>
      <c r="D21" s="88" t="s">
        <v>278</v>
      </c>
      <c r="E21" s="88"/>
      <c r="F21" s="88"/>
      <c r="G21" s="88"/>
      <c r="H21" s="88"/>
      <c r="J21" s="19"/>
      <c r="K21" s="89"/>
      <c r="L21" s="89"/>
    </row>
    <row r="22" spans="1:12" ht="18.75" customHeight="1">
      <c r="A22" s="180" t="s">
        <v>105</v>
      </c>
      <c r="B22" s="180"/>
      <c r="C22" s="180"/>
      <c r="D22" s="41"/>
      <c r="E22" s="41"/>
      <c r="F22" s="41"/>
      <c r="G22" s="42"/>
      <c r="H22" s="42"/>
      <c r="J22" s="11" t="s">
        <v>17</v>
      </c>
      <c r="K22" s="84">
        <v>383</v>
      </c>
      <c r="L22" s="84"/>
    </row>
    <row r="23" spans="1:8" ht="21" customHeight="1">
      <c r="A23" s="180" t="s">
        <v>18</v>
      </c>
      <c r="B23" s="180"/>
      <c r="C23" s="180"/>
      <c r="D23" s="104" t="s">
        <v>106</v>
      </c>
      <c r="E23" s="104"/>
      <c r="F23" s="104"/>
      <c r="G23" s="104"/>
      <c r="H23" s="104"/>
    </row>
    <row r="24" spans="1:8" ht="18" customHeight="1">
      <c r="A24" s="180"/>
      <c r="B24" s="180"/>
      <c r="C24" s="180"/>
      <c r="D24" s="104"/>
      <c r="E24" s="104"/>
      <c r="F24" s="104"/>
      <c r="G24" s="104"/>
      <c r="H24" s="104"/>
    </row>
    <row r="25" spans="1:8" ht="37.5" customHeight="1">
      <c r="A25" s="180"/>
      <c r="B25" s="180"/>
      <c r="C25" s="180"/>
      <c r="D25" s="105"/>
      <c r="E25" s="105"/>
      <c r="F25" s="105"/>
      <c r="G25" s="105"/>
      <c r="H25" s="105"/>
    </row>
    <row r="26" spans="1:8" ht="17.25" customHeight="1">
      <c r="A26" s="180" t="s">
        <v>107</v>
      </c>
      <c r="B26" s="180"/>
      <c r="C26" s="180"/>
      <c r="D26" s="86" t="s">
        <v>273</v>
      </c>
      <c r="E26" s="86"/>
      <c r="F26" s="86"/>
      <c r="G26" s="86"/>
      <c r="H26" s="86"/>
    </row>
    <row r="27" spans="1:8" ht="37.5" customHeight="1">
      <c r="A27" s="180"/>
      <c r="B27" s="180"/>
      <c r="C27" s="180"/>
      <c r="D27" s="86"/>
      <c r="E27" s="86"/>
      <c r="F27" s="86"/>
      <c r="G27" s="86"/>
      <c r="H27" s="86"/>
    </row>
    <row r="28" spans="1:8" ht="12" customHeight="1">
      <c r="A28" s="180"/>
      <c r="B28" s="180"/>
      <c r="C28" s="180"/>
      <c r="D28" s="86"/>
      <c r="E28" s="86"/>
      <c r="F28" s="86"/>
      <c r="G28" s="86"/>
      <c r="H28" s="86"/>
    </row>
    <row r="29" spans="1:8" ht="14.25" customHeight="1">
      <c r="A29" s="180"/>
      <c r="B29" s="180"/>
      <c r="C29" s="180"/>
      <c r="D29" s="87"/>
      <c r="E29" s="87"/>
      <c r="F29" s="87"/>
      <c r="G29" s="87"/>
      <c r="H29" s="87"/>
    </row>
    <row r="30" spans="1:8" ht="20.25" customHeight="1">
      <c r="A30" s="4"/>
      <c r="B30" s="4"/>
      <c r="C30" s="1"/>
      <c r="D30" s="1"/>
      <c r="E30" s="1"/>
      <c r="F30" s="1"/>
      <c r="G30" s="7"/>
      <c r="H30" s="7"/>
    </row>
    <row r="31" spans="1:11" ht="15" customHeight="1">
      <c r="A31" s="113" t="s">
        <v>117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8" ht="24.75" customHeight="1">
      <c r="A32" s="13"/>
      <c r="B32" s="13"/>
      <c r="C32" s="13"/>
      <c r="D32" s="5"/>
      <c r="E32" s="13"/>
      <c r="F32" s="13"/>
      <c r="G32" s="13"/>
      <c r="H32" s="13"/>
    </row>
    <row r="33" spans="1:8" ht="15" customHeight="1">
      <c r="A33" s="78" t="s">
        <v>109</v>
      </c>
      <c r="B33" s="78"/>
      <c r="C33" s="78"/>
      <c r="D33" s="78"/>
      <c r="E33" s="78"/>
      <c r="F33" s="78"/>
      <c r="G33" s="78"/>
      <c r="H33" s="78"/>
    </row>
    <row r="34" spans="1:11" ht="55.5" customHeight="1">
      <c r="A34" s="96" t="s">
        <v>267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20.25" customHeight="1">
      <c r="A35" s="98" t="s">
        <v>116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ht="121.5" customHeight="1">
      <c r="A36" s="96" t="s">
        <v>268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8" ht="21" customHeight="1">
      <c r="A37" s="78" t="s">
        <v>44</v>
      </c>
      <c r="B37" s="78"/>
      <c r="C37" s="78"/>
      <c r="D37" s="78"/>
      <c r="E37" s="78"/>
      <c r="F37" s="78"/>
      <c r="G37" s="78"/>
      <c r="H37" s="78"/>
    </row>
    <row r="38" spans="1:12" ht="155.25" customHeight="1">
      <c r="A38" s="164" t="s">
        <v>274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8" ht="21.75" customHeight="1" thickBot="1">
      <c r="A39" s="102" t="s">
        <v>19</v>
      </c>
      <c r="B39" s="102"/>
      <c r="C39" s="102"/>
      <c r="D39" s="102"/>
      <c r="E39" s="102"/>
      <c r="F39" s="102"/>
      <c r="G39" s="102"/>
      <c r="H39" s="102"/>
    </row>
    <row r="40" spans="1:12" ht="32.25" customHeight="1">
      <c r="A40" s="151" t="s">
        <v>0</v>
      </c>
      <c r="B40" s="101"/>
      <c r="C40" s="101"/>
      <c r="D40" s="101"/>
      <c r="E40" s="101"/>
      <c r="F40" s="57" t="s">
        <v>110</v>
      </c>
      <c r="G40" s="101" t="s">
        <v>111</v>
      </c>
      <c r="H40" s="101"/>
      <c r="I40" s="101" t="s">
        <v>264</v>
      </c>
      <c r="J40" s="101"/>
      <c r="K40" s="101"/>
      <c r="L40" s="181"/>
    </row>
    <row r="41" spans="1:12" ht="60" customHeight="1">
      <c r="A41" s="94" t="s">
        <v>112</v>
      </c>
      <c r="B41" s="95"/>
      <c r="C41" s="95"/>
      <c r="D41" s="95"/>
      <c r="E41" s="95"/>
      <c r="F41" s="28" t="s">
        <v>137</v>
      </c>
      <c r="G41" s="93">
        <f>G43+G49</f>
        <v>31524431.66</v>
      </c>
      <c r="H41" s="93"/>
      <c r="I41" s="8" t="s">
        <v>265</v>
      </c>
      <c r="J41" s="8" t="s">
        <v>133</v>
      </c>
      <c r="K41" s="8" t="s">
        <v>45</v>
      </c>
      <c r="L41" s="58" t="s">
        <v>266</v>
      </c>
    </row>
    <row r="42" spans="1:12" ht="13.5" customHeight="1">
      <c r="A42" s="99" t="s">
        <v>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82"/>
    </row>
    <row r="43" spans="1:12" ht="30.75" customHeight="1">
      <c r="A43" s="94" t="s">
        <v>113</v>
      </c>
      <c r="B43" s="95"/>
      <c r="C43" s="95"/>
      <c r="D43" s="95"/>
      <c r="E43" s="95"/>
      <c r="F43" s="29" t="s">
        <v>138</v>
      </c>
      <c r="G43" s="93">
        <f>G45+G46+G47</f>
        <v>15098282.55</v>
      </c>
      <c r="H43" s="93"/>
      <c r="I43" s="10" t="s">
        <v>263</v>
      </c>
      <c r="J43" s="10" t="s">
        <v>263</v>
      </c>
      <c r="K43" s="10" t="s">
        <v>263</v>
      </c>
      <c r="L43" s="59" t="s">
        <v>263</v>
      </c>
    </row>
    <row r="44" spans="1:12" ht="18.75" customHeight="1">
      <c r="A44" s="99" t="s">
        <v>2</v>
      </c>
      <c r="B44" s="100"/>
      <c r="C44" s="100"/>
      <c r="D44" s="100"/>
      <c r="E44" s="100"/>
      <c r="F44" s="90"/>
      <c r="G44" s="91"/>
      <c r="H44" s="92"/>
      <c r="I44" s="37"/>
      <c r="J44" s="37"/>
      <c r="K44" s="37"/>
      <c r="L44" s="60"/>
    </row>
    <row r="45" spans="1:12" ht="45.75" customHeight="1">
      <c r="A45" s="99" t="s">
        <v>114</v>
      </c>
      <c r="B45" s="100"/>
      <c r="C45" s="100"/>
      <c r="D45" s="100"/>
      <c r="E45" s="100"/>
      <c r="F45" s="30" t="s">
        <v>139</v>
      </c>
      <c r="G45" s="114">
        <v>15098282.55</v>
      </c>
      <c r="H45" s="114"/>
      <c r="I45" s="8" t="s">
        <v>263</v>
      </c>
      <c r="J45" s="8" t="s">
        <v>263</v>
      </c>
      <c r="K45" s="8" t="s">
        <v>263</v>
      </c>
      <c r="L45" s="58" t="s">
        <v>263</v>
      </c>
    </row>
    <row r="46" spans="1:12" ht="50.25" customHeight="1">
      <c r="A46" s="99" t="s">
        <v>115</v>
      </c>
      <c r="B46" s="100"/>
      <c r="C46" s="100"/>
      <c r="D46" s="100"/>
      <c r="E46" s="100"/>
      <c r="F46" s="31" t="s">
        <v>140</v>
      </c>
      <c r="G46" s="115">
        <v>0</v>
      </c>
      <c r="H46" s="116"/>
      <c r="I46" s="8" t="s">
        <v>263</v>
      </c>
      <c r="J46" s="8" t="s">
        <v>263</v>
      </c>
      <c r="K46" s="8" t="s">
        <v>263</v>
      </c>
      <c r="L46" s="58" t="s">
        <v>263</v>
      </c>
    </row>
    <row r="47" spans="1:12" ht="49.5" customHeight="1">
      <c r="A47" s="99" t="s">
        <v>118</v>
      </c>
      <c r="B47" s="100"/>
      <c r="C47" s="100"/>
      <c r="D47" s="100"/>
      <c r="E47" s="100"/>
      <c r="F47" s="30" t="s">
        <v>141</v>
      </c>
      <c r="G47" s="114">
        <v>0</v>
      </c>
      <c r="H47" s="114"/>
      <c r="I47" s="8" t="s">
        <v>263</v>
      </c>
      <c r="J47" s="8" t="s">
        <v>263</v>
      </c>
      <c r="K47" s="8" t="s">
        <v>263</v>
      </c>
      <c r="L47" s="58" t="s">
        <v>263</v>
      </c>
    </row>
    <row r="48" spans="1:12" ht="30" customHeight="1">
      <c r="A48" s="94" t="s">
        <v>119</v>
      </c>
      <c r="B48" s="95"/>
      <c r="C48" s="95"/>
      <c r="D48" s="95"/>
      <c r="E48" s="95"/>
      <c r="F48" s="28" t="s">
        <v>142</v>
      </c>
      <c r="G48" s="93">
        <v>302110.1</v>
      </c>
      <c r="H48" s="93"/>
      <c r="I48" s="8" t="s">
        <v>263</v>
      </c>
      <c r="J48" s="8" t="s">
        <v>263</v>
      </c>
      <c r="K48" s="8" t="s">
        <v>263</v>
      </c>
      <c r="L48" s="58" t="s">
        <v>263</v>
      </c>
    </row>
    <row r="49" spans="1:12" ht="30.75" customHeight="1">
      <c r="A49" s="94" t="s">
        <v>120</v>
      </c>
      <c r="B49" s="95"/>
      <c r="C49" s="95"/>
      <c r="D49" s="95"/>
      <c r="E49" s="95"/>
      <c r="F49" s="28" t="s">
        <v>143</v>
      </c>
      <c r="G49" s="93">
        <f>G51</f>
        <v>16426149.11</v>
      </c>
      <c r="H49" s="93"/>
      <c r="I49" s="8" t="s">
        <v>263</v>
      </c>
      <c r="J49" s="8" t="s">
        <v>263</v>
      </c>
      <c r="K49" s="8" t="s">
        <v>263</v>
      </c>
      <c r="L49" s="58" t="s">
        <v>263</v>
      </c>
    </row>
    <row r="50" spans="1:12" ht="18.75" customHeight="1">
      <c r="A50" s="107" t="s">
        <v>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83"/>
    </row>
    <row r="51" spans="1:12" ht="19.5" customHeight="1">
      <c r="A51" s="99" t="s">
        <v>82</v>
      </c>
      <c r="B51" s="100"/>
      <c r="C51" s="100"/>
      <c r="D51" s="100"/>
      <c r="E51" s="100"/>
      <c r="F51" s="32" t="s">
        <v>144</v>
      </c>
      <c r="G51" s="114">
        <v>16426149.11</v>
      </c>
      <c r="H51" s="114"/>
      <c r="I51" s="8" t="s">
        <v>263</v>
      </c>
      <c r="J51" s="8" t="s">
        <v>263</v>
      </c>
      <c r="K51" s="8" t="s">
        <v>263</v>
      </c>
      <c r="L51" s="58" t="s">
        <v>263</v>
      </c>
    </row>
    <row r="52" spans="1:12" ht="18.75" customHeight="1">
      <c r="A52" s="99" t="s">
        <v>23</v>
      </c>
      <c r="B52" s="100"/>
      <c r="C52" s="100"/>
      <c r="D52" s="100"/>
      <c r="E52" s="100"/>
      <c r="F52" s="32" t="s">
        <v>145</v>
      </c>
      <c r="G52" s="114">
        <v>2887807.45</v>
      </c>
      <c r="H52" s="114"/>
      <c r="I52" s="8" t="s">
        <v>263</v>
      </c>
      <c r="J52" s="8" t="s">
        <v>263</v>
      </c>
      <c r="K52" s="8" t="s">
        <v>263</v>
      </c>
      <c r="L52" s="58" t="s">
        <v>263</v>
      </c>
    </row>
    <row r="53" spans="1:12" ht="18.75" customHeight="1">
      <c r="A53" s="107" t="s">
        <v>121</v>
      </c>
      <c r="B53" s="108"/>
      <c r="C53" s="108"/>
      <c r="D53" s="108"/>
      <c r="E53" s="109"/>
      <c r="F53" s="32" t="s">
        <v>146</v>
      </c>
      <c r="G53" s="115"/>
      <c r="H53" s="116"/>
      <c r="I53" s="8" t="s">
        <v>263</v>
      </c>
      <c r="J53" s="8" t="s">
        <v>263</v>
      </c>
      <c r="K53" s="8" t="s">
        <v>263</v>
      </c>
      <c r="L53" s="58" t="s">
        <v>263</v>
      </c>
    </row>
    <row r="54" spans="1:12" ht="16.5" customHeight="1">
      <c r="A54" s="94" t="s">
        <v>20</v>
      </c>
      <c r="B54" s="95"/>
      <c r="C54" s="95"/>
      <c r="D54" s="95"/>
      <c r="E54" s="95"/>
      <c r="F54" s="29" t="s">
        <v>147</v>
      </c>
      <c r="G54" s="93">
        <f>G56+G57+G70</f>
        <v>0</v>
      </c>
      <c r="H54" s="93"/>
      <c r="I54" s="36">
        <f>I56+I57+I70</f>
        <v>0</v>
      </c>
      <c r="J54" s="36">
        <f>J56+J57+J70</f>
        <v>0</v>
      </c>
      <c r="K54" s="36">
        <f>K56+K57+K70</f>
        <v>0</v>
      </c>
      <c r="L54" s="61">
        <f>L56+L57+L70</f>
        <v>0</v>
      </c>
    </row>
    <row r="55" spans="1:12" ht="18" customHeight="1">
      <c r="A55" s="99" t="s">
        <v>1</v>
      </c>
      <c r="B55" s="100"/>
      <c r="C55" s="100"/>
      <c r="D55" s="100"/>
      <c r="E55" s="100"/>
      <c r="F55" s="22"/>
      <c r="G55" s="114"/>
      <c r="H55" s="114"/>
      <c r="I55" s="37"/>
      <c r="J55" s="37"/>
      <c r="K55" s="37"/>
      <c r="L55" s="60"/>
    </row>
    <row r="56" spans="1:12" ht="43.5" customHeight="1">
      <c r="A56" s="94" t="s">
        <v>259</v>
      </c>
      <c r="B56" s="95"/>
      <c r="C56" s="95"/>
      <c r="D56" s="95"/>
      <c r="E56" s="95"/>
      <c r="F56" s="29" t="s">
        <v>148</v>
      </c>
      <c r="G56" s="93"/>
      <c r="H56" s="93"/>
      <c r="I56" s="37"/>
      <c r="J56" s="37"/>
      <c r="K56" s="37"/>
      <c r="L56" s="60"/>
    </row>
    <row r="57" spans="1:12" ht="55.5" customHeight="1">
      <c r="A57" s="94" t="s">
        <v>136</v>
      </c>
      <c r="B57" s="95"/>
      <c r="C57" s="95"/>
      <c r="D57" s="95"/>
      <c r="E57" s="95"/>
      <c r="F57" s="29" t="s">
        <v>149</v>
      </c>
      <c r="G57" s="93">
        <f>G59+G60+G61+G62+G63+G64+G65+G66+G67+G68+G69</f>
        <v>0</v>
      </c>
      <c r="H57" s="93"/>
      <c r="I57" s="36">
        <f>I59+I60+I61+I62+I63+I64+I65+I66+I67+I68+I69</f>
        <v>0</v>
      </c>
      <c r="J57" s="36">
        <f>J59+J60+J61+J62+J63+J64+J65+J66+J67+J68+J69</f>
        <v>0</v>
      </c>
      <c r="K57" s="36">
        <f>K59+K60+K61+K62+K63+K64+K65+K66+K67+K68+K69</f>
        <v>0</v>
      </c>
      <c r="L57" s="61">
        <f>L59+L60+L61+L62+L63+L64+L65+L66+L67+L68+L69</f>
        <v>0</v>
      </c>
    </row>
    <row r="58" spans="1:12" ht="18.75" customHeight="1">
      <c r="A58" s="99" t="s">
        <v>2</v>
      </c>
      <c r="B58" s="100"/>
      <c r="C58" s="100"/>
      <c r="D58" s="100"/>
      <c r="E58" s="100"/>
      <c r="F58" s="39"/>
      <c r="G58" s="15"/>
      <c r="H58" s="40"/>
      <c r="I58" s="15"/>
      <c r="J58" s="15"/>
      <c r="K58" s="15"/>
      <c r="L58" s="62"/>
    </row>
    <row r="59" spans="1:12" ht="22.5" customHeight="1">
      <c r="A59" s="99" t="s">
        <v>46</v>
      </c>
      <c r="B59" s="100"/>
      <c r="C59" s="100"/>
      <c r="D59" s="100"/>
      <c r="E59" s="100"/>
      <c r="F59" s="32" t="s">
        <v>150</v>
      </c>
      <c r="G59" s="114">
        <v>0</v>
      </c>
      <c r="H59" s="114"/>
      <c r="I59" s="24">
        <v>0</v>
      </c>
      <c r="J59" s="24">
        <v>0</v>
      </c>
      <c r="K59" s="24"/>
      <c r="L59" s="63"/>
    </row>
    <row r="60" spans="1:12" ht="24.75" customHeight="1">
      <c r="A60" s="99" t="s">
        <v>47</v>
      </c>
      <c r="B60" s="100"/>
      <c r="C60" s="100"/>
      <c r="D60" s="100"/>
      <c r="E60" s="100"/>
      <c r="F60" s="32" t="s">
        <v>151</v>
      </c>
      <c r="G60" s="114">
        <v>0</v>
      </c>
      <c r="H60" s="114"/>
      <c r="I60" s="24">
        <v>0</v>
      </c>
      <c r="J60" s="24">
        <v>0</v>
      </c>
      <c r="K60" s="24">
        <v>0</v>
      </c>
      <c r="L60" s="63">
        <v>0</v>
      </c>
    </row>
    <row r="61" spans="1:12" ht="20.25" customHeight="1">
      <c r="A61" s="99" t="s">
        <v>48</v>
      </c>
      <c r="B61" s="100"/>
      <c r="C61" s="100"/>
      <c r="D61" s="100"/>
      <c r="E61" s="100"/>
      <c r="F61" s="32" t="s">
        <v>152</v>
      </c>
      <c r="G61" s="114">
        <v>0</v>
      </c>
      <c r="H61" s="114"/>
      <c r="I61" s="24">
        <v>0</v>
      </c>
      <c r="J61" s="24">
        <v>0</v>
      </c>
      <c r="K61" s="24">
        <v>0</v>
      </c>
      <c r="L61" s="63">
        <v>0</v>
      </c>
    </row>
    <row r="62" spans="1:12" ht="20.25" customHeight="1">
      <c r="A62" s="99" t="s">
        <v>49</v>
      </c>
      <c r="B62" s="100"/>
      <c r="C62" s="100"/>
      <c r="D62" s="100"/>
      <c r="E62" s="100"/>
      <c r="F62" s="32" t="s">
        <v>153</v>
      </c>
      <c r="G62" s="114">
        <f aca="true" t="shared" si="0" ref="G62:G69">SUM(I62:L62)</f>
        <v>0</v>
      </c>
      <c r="H62" s="114"/>
      <c r="I62" s="24">
        <v>0</v>
      </c>
      <c r="J62" s="24">
        <v>0</v>
      </c>
      <c r="K62" s="24">
        <v>0</v>
      </c>
      <c r="L62" s="63">
        <v>0</v>
      </c>
    </row>
    <row r="63" spans="1:12" ht="20.25" customHeight="1">
      <c r="A63" s="99" t="s">
        <v>50</v>
      </c>
      <c r="B63" s="100"/>
      <c r="C63" s="100"/>
      <c r="D63" s="100"/>
      <c r="E63" s="100"/>
      <c r="F63" s="32" t="s">
        <v>154</v>
      </c>
      <c r="G63" s="114">
        <v>0</v>
      </c>
      <c r="H63" s="114"/>
      <c r="I63" s="24">
        <v>0</v>
      </c>
      <c r="J63" s="24">
        <v>0</v>
      </c>
      <c r="K63" s="24">
        <v>0</v>
      </c>
      <c r="L63" s="63">
        <v>0</v>
      </c>
    </row>
    <row r="64" spans="1:12" ht="19.5" customHeight="1">
      <c r="A64" s="99" t="s">
        <v>51</v>
      </c>
      <c r="B64" s="100"/>
      <c r="C64" s="100"/>
      <c r="D64" s="100"/>
      <c r="E64" s="100"/>
      <c r="F64" s="32" t="s">
        <v>155</v>
      </c>
      <c r="G64" s="114">
        <f t="shared" si="0"/>
        <v>0</v>
      </c>
      <c r="H64" s="114"/>
      <c r="I64" s="24">
        <v>0</v>
      </c>
      <c r="J64" s="24">
        <v>0</v>
      </c>
      <c r="K64" s="24">
        <v>0</v>
      </c>
      <c r="L64" s="63">
        <v>0</v>
      </c>
    </row>
    <row r="65" spans="1:12" ht="18" customHeight="1">
      <c r="A65" s="99" t="s">
        <v>52</v>
      </c>
      <c r="B65" s="100"/>
      <c r="C65" s="100"/>
      <c r="D65" s="100"/>
      <c r="E65" s="100"/>
      <c r="F65" s="32" t="s">
        <v>156</v>
      </c>
      <c r="G65" s="114">
        <f t="shared" si="0"/>
        <v>0</v>
      </c>
      <c r="H65" s="114"/>
      <c r="I65" s="24">
        <v>0</v>
      </c>
      <c r="J65" s="24">
        <v>0</v>
      </c>
      <c r="K65" s="24">
        <v>0</v>
      </c>
      <c r="L65" s="63">
        <v>0</v>
      </c>
    </row>
    <row r="66" spans="1:12" ht="19.5" customHeight="1">
      <c r="A66" s="99" t="s">
        <v>53</v>
      </c>
      <c r="B66" s="100"/>
      <c r="C66" s="100"/>
      <c r="D66" s="100"/>
      <c r="E66" s="100"/>
      <c r="F66" s="32" t="s">
        <v>157</v>
      </c>
      <c r="G66" s="114">
        <f t="shared" si="0"/>
        <v>0</v>
      </c>
      <c r="H66" s="114"/>
      <c r="I66" s="24">
        <v>0</v>
      </c>
      <c r="J66" s="24">
        <v>0</v>
      </c>
      <c r="K66" s="24">
        <v>0</v>
      </c>
      <c r="L66" s="63">
        <v>0</v>
      </c>
    </row>
    <row r="67" spans="1:12" ht="18.75" customHeight="1">
      <c r="A67" s="99" t="s">
        <v>54</v>
      </c>
      <c r="B67" s="100"/>
      <c r="C67" s="100"/>
      <c r="D67" s="100"/>
      <c r="E67" s="100"/>
      <c r="F67" s="32" t="s">
        <v>158</v>
      </c>
      <c r="G67" s="114">
        <f t="shared" si="0"/>
        <v>0</v>
      </c>
      <c r="H67" s="114"/>
      <c r="I67" s="24">
        <v>0</v>
      </c>
      <c r="J67" s="24">
        <v>0</v>
      </c>
      <c r="K67" s="24">
        <v>0</v>
      </c>
      <c r="L67" s="63">
        <v>0</v>
      </c>
    </row>
    <row r="68" spans="1:12" ht="18.75" customHeight="1">
      <c r="A68" s="99" t="s">
        <v>55</v>
      </c>
      <c r="B68" s="100"/>
      <c r="C68" s="100"/>
      <c r="D68" s="100"/>
      <c r="E68" s="100"/>
      <c r="F68" s="32" t="s">
        <v>159</v>
      </c>
      <c r="G68" s="114">
        <f t="shared" si="0"/>
        <v>0</v>
      </c>
      <c r="H68" s="114"/>
      <c r="I68" s="24">
        <v>0</v>
      </c>
      <c r="J68" s="24">
        <v>0</v>
      </c>
      <c r="K68" s="24">
        <v>0</v>
      </c>
      <c r="L68" s="63">
        <v>0</v>
      </c>
    </row>
    <row r="69" spans="1:12" ht="19.5" customHeight="1">
      <c r="A69" s="99" t="s">
        <v>201</v>
      </c>
      <c r="B69" s="100"/>
      <c r="C69" s="100"/>
      <c r="D69" s="100"/>
      <c r="E69" s="100"/>
      <c r="F69" s="32" t="s">
        <v>160</v>
      </c>
      <c r="G69" s="114">
        <f t="shared" si="0"/>
        <v>0</v>
      </c>
      <c r="H69" s="114"/>
      <c r="I69" s="24">
        <v>0</v>
      </c>
      <c r="J69" s="24">
        <v>0</v>
      </c>
      <c r="K69" s="24">
        <v>0</v>
      </c>
      <c r="L69" s="63">
        <v>0</v>
      </c>
    </row>
    <row r="70" spans="1:12" ht="42" customHeight="1">
      <c r="A70" s="138" t="s">
        <v>62</v>
      </c>
      <c r="B70" s="139"/>
      <c r="C70" s="139"/>
      <c r="D70" s="139"/>
      <c r="E70" s="140"/>
      <c r="F70" s="33" t="s">
        <v>161</v>
      </c>
      <c r="G70" s="93">
        <f>G72+G73+G74+G75+G76+G77+G78+G79+G80+G81+G82</f>
        <v>0</v>
      </c>
      <c r="H70" s="93"/>
      <c r="I70" s="36">
        <f>I72+I73+I74+I75+I76+I77+I78+I79+I80+I81+I82</f>
        <v>0</v>
      </c>
      <c r="J70" s="36">
        <f>J72+J73+J74+J75+J76+J77+J78+J79+J80+J81+J82</f>
        <v>0</v>
      </c>
      <c r="K70" s="36">
        <f>K72+K73+K74+K75+K76+K77+K78+K79+K80+K81+K82</f>
        <v>0</v>
      </c>
      <c r="L70" s="61">
        <f>L72+L73+L74+L75+L76+L77+L78+L79+L80+L81+L82</f>
        <v>0</v>
      </c>
    </row>
    <row r="71" spans="1:12" ht="22.5" customHeight="1" hidden="1">
      <c r="A71" s="99" t="s">
        <v>2</v>
      </c>
      <c r="B71" s="100"/>
      <c r="C71" s="100"/>
      <c r="D71" s="100"/>
      <c r="E71" s="100"/>
      <c r="F71" s="39"/>
      <c r="G71" s="15"/>
      <c r="H71" s="40"/>
      <c r="I71" s="15"/>
      <c r="J71" s="15"/>
      <c r="K71" s="15"/>
      <c r="L71" s="62"/>
    </row>
    <row r="72" spans="1:12" ht="19.5" customHeight="1">
      <c r="A72" s="99" t="s">
        <v>63</v>
      </c>
      <c r="B72" s="100"/>
      <c r="C72" s="100"/>
      <c r="D72" s="100"/>
      <c r="E72" s="100"/>
      <c r="F72" s="32" t="s">
        <v>162</v>
      </c>
      <c r="G72" s="114">
        <f>SUM(I72:L72)</f>
        <v>0</v>
      </c>
      <c r="H72" s="114"/>
      <c r="I72" s="24">
        <v>0</v>
      </c>
      <c r="J72" s="24">
        <v>0</v>
      </c>
      <c r="K72" s="24">
        <v>0</v>
      </c>
      <c r="L72" s="63">
        <v>0</v>
      </c>
    </row>
    <row r="73" spans="1:12" ht="21" customHeight="1">
      <c r="A73" s="129" t="s">
        <v>64</v>
      </c>
      <c r="B73" s="130"/>
      <c r="C73" s="130"/>
      <c r="D73" s="130"/>
      <c r="E73" s="130"/>
      <c r="F73" s="34" t="s">
        <v>163</v>
      </c>
      <c r="G73" s="114">
        <f>SUM(I73:L73)</f>
        <v>0</v>
      </c>
      <c r="H73" s="114"/>
      <c r="I73" s="24">
        <v>0</v>
      </c>
      <c r="J73" s="24">
        <v>0</v>
      </c>
      <c r="K73" s="24">
        <v>0</v>
      </c>
      <c r="L73" s="63">
        <v>0</v>
      </c>
    </row>
    <row r="74" spans="1:12" ht="18.75" customHeight="1">
      <c r="A74" s="99" t="s">
        <v>65</v>
      </c>
      <c r="B74" s="100"/>
      <c r="C74" s="100"/>
      <c r="D74" s="100"/>
      <c r="E74" s="100"/>
      <c r="F74" s="32" t="s">
        <v>164</v>
      </c>
      <c r="G74" s="114">
        <f>SUM(I74:L74)</f>
        <v>0</v>
      </c>
      <c r="H74" s="114"/>
      <c r="I74" s="24">
        <v>0</v>
      </c>
      <c r="J74" s="24">
        <v>0</v>
      </c>
      <c r="K74" s="24">
        <v>0</v>
      </c>
      <c r="L74" s="63">
        <v>0</v>
      </c>
    </row>
    <row r="75" spans="1:12" ht="33" customHeight="1">
      <c r="A75" s="99" t="s">
        <v>66</v>
      </c>
      <c r="B75" s="100"/>
      <c r="C75" s="100"/>
      <c r="D75" s="100"/>
      <c r="E75" s="100"/>
      <c r="F75" s="32" t="s">
        <v>165</v>
      </c>
      <c r="G75" s="114">
        <f>SUM(I75:L75)</f>
        <v>0</v>
      </c>
      <c r="H75" s="114"/>
      <c r="I75" s="24">
        <v>0</v>
      </c>
      <c r="J75" s="24">
        <v>0</v>
      </c>
      <c r="K75" s="24">
        <v>0</v>
      </c>
      <c r="L75" s="63">
        <v>0</v>
      </c>
    </row>
    <row r="76" spans="1:12" ht="26.25" customHeight="1">
      <c r="A76" s="99" t="s">
        <v>67</v>
      </c>
      <c r="B76" s="100"/>
      <c r="C76" s="100"/>
      <c r="D76" s="100"/>
      <c r="E76" s="100"/>
      <c r="F76" s="32" t="s">
        <v>166</v>
      </c>
      <c r="G76" s="114">
        <f>SUM(I76:L76)</f>
        <v>0</v>
      </c>
      <c r="H76" s="114"/>
      <c r="I76" s="24">
        <v>0</v>
      </c>
      <c r="J76" s="24">
        <v>0</v>
      </c>
      <c r="K76" s="24">
        <v>0</v>
      </c>
      <c r="L76" s="63">
        <v>0</v>
      </c>
    </row>
    <row r="77" spans="1:12" ht="33" customHeight="1">
      <c r="A77" s="99" t="s">
        <v>68</v>
      </c>
      <c r="B77" s="100"/>
      <c r="C77" s="100"/>
      <c r="D77" s="100"/>
      <c r="E77" s="100"/>
      <c r="F77" s="32" t="s">
        <v>167</v>
      </c>
      <c r="G77" s="114">
        <f aca="true" t="shared" si="1" ref="G77:G82">SUM(I77:L77)</f>
        <v>0</v>
      </c>
      <c r="H77" s="114"/>
      <c r="I77" s="24">
        <v>0</v>
      </c>
      <c r="J77" s="24">
        <v>0</v>
      </c>
      <c r="K77" s="24">
        <v>0</v>
      </c>
      <c r="L77" s="63">
        <v>0</v>
      </c>
    </row>
    <row r="78" spans="1:12" ht="21.75" customHeight="1">
      <c r="A78" s="99" t="s">
        <v>69</v>
      </c>
      <c r="B78" s="100"/>
      <c r="C78" s="100"/>
      <c r="D78" s="100"/>
      <c r="E78" s="100"/>
      <c r="F78" s="32" t="s">
        <v>168</v>
      </c>
      <c r="G78" s="114">
        <f t="shared" si="1"/>
        <v>0</v>
      </c>
      <c r="H78" s="114"/>
      <c r="I78" s="24">
        <v>0</v>
      </c>
      <c r="J78" s="24">
        <v>0</v>
      </c>
      <c r="K78" s="24">
        <v>0</v>
      </c>
      <c r="L78" s="63">
        <v>0</v>
      </c>
    </row>
    <row r="79" spans="1:12" ht="21.75" customHeight="1">
      <c r="A79" s="99" t="s">
        <v>70</v>
      </c>
      <c r="B79" s="100"/>
      <c r="C79" s="100"/>
      <c r="D79" s="100"/>
      <c r="E79" s="100"/>
      <c r="F79" s="32" t="s">
        <v>169</v>
      </c>
      <c r="G79" s="114">
        <f t="shared" si="1"/>
        <v>0</v>
      </c>
      <c r="H79" s="114"/>
      <c r="I79" s="24">
        <v>0</v>
      </c>
      <c r="J79" s="24">
        <v>0</v>
      </c>
      <c r="K79" s="24">
        <v>0</v>
      </c>
      <c r="L79" s="63">
        <v>0</v>
      </c>
    </row>
    <row r="80" spans="1:12" ht="30.75" customHeight="1">
      <c r="A80" s="99" t="s">
        <v>71</v>
      </c>
      <c r="B80" s="100"/>
      <c r="C80" s="100"/>
      <c r="D80" s="100"/>
      <c r="E80" s="100"/>
      <c r="F80" s="32" t="s">
        <v>170</v>
      </c>
      <c r="G80" s="114">
        <f t="shared" si="1"/>
        <v>0</v>
      </c>
      <c r="H80" s="114"/>
      <c r="I80" s="24">
        <v>0</v>
      </c>
      <c r="J80" s="24">
        <v>0</v>
      </c>
      <c r="K80" s="24">
        <v>0</v>
      </c>
      <c r="L80" s="63">
        <v>0</v>
      </c>
    </row>
    <row r="81" spans="1:12" ht="18.75" customHeight="1">
      <c r="A81" s="99" t="s">
        <v>72</v>
      </c>
      <c r="B81" s="100"/>
      <c r="C81" s="100"/>
      <c r="D81" s="100"/>
      <c r="E81" s="100"/>
      <c r="F81" s="32" t="s">
        <v>171</v>
      </c>
      <c r="G81" s="114">
        <f t="shared" si="1"/>
        <v>0</v>
      </c>
      <c r="H81" s="114"/>
      <c r="I81" s="24">
        <v>0</v>
      </c>
      <c r="J81" s="24">
        <v>0</v>
      </c>
      <c r="K81" s="24">
        <v>0</v>
      </c>
      <c r="L81" s="63">
        <v>0</v>
      </c>
    </row>
    <row r="82" spans="1:12" ht="21.75" customHeight="1">
      <c r="A82" s="99" t="s">
        <v>202</v>
      </c>
      <c r="B82" s="100"/>
      <c r="C82" s="100"/>
      <c r="D82" s="100"/>
      <c r="E82" s="100"/>
      <c r="F82" s="32" t="s">
        <v>172</v>
      </c>
      <c r="G82" s="114">
        <f t="shared" si="1"/>
        <v>0</v>
      </c>
      <c r="H82" s="114"/>
      <c r="I82" s="24">
        <v>0</v>
      </c>
      <c r="J82" s="24">
        <v>0</v>
      </c>
      <c r="K82" s="24">
        <v>0</v>
      </c>
      <c r="L82" s="63">
        <v>0</v>
      </c>
    </row>
    <row r="83" spans="1:12" ht="23.25" customHeight="1">
      <c r="A83" s="94" t="s">
        <v>21</v>
      </c>
      <c r="B83" s="95"/>
      <c r="C83" s="95"/>
      <c r="D83" s="95"/>
      <c r="E83" s="95"/>
      <c r="F83" s="29" t="s">
        <v>173</v>
      </c>
      <c r="G83" s="93">
        <f>G85+G86+G101</f>
        <v>0</v>
      </c>
      <c r="H83" s="93"/>
      <c r="I83" s="36">
        <f>I85+I86+I101</f>
        <v>0</v>
      </c>
      <c r="J83" s="36">
        <f>J85+J86+J101</f>
        <v>0</v>
      </c>
      <c r="K83" s="36">
        <f>K85+K86+K101</f>
        <v>0</v>
      </c>
      <c r="L83" s="61">
        <f>L85+L86+L101</f>
        <v>0</v>
      </c>
    </row>
    <row r="84" spans="1:12" ht="15.75" customHeight="1">
      <c r="A84" s="99" t="s">
        <v>1</v>
      </c>
      <c r="B84" s="100"/>
      <c r="C84" s="100"/>
      <c r="D84" s="100"/>
      <c r="E84" s="100"/>
      <c r="F84" s="39"/>
      <c r="G84" s="15"/>
      <c r="H84" s="40"/>
      <c r="I84" s="15"/>
      <c r="J84" s="15"/>
      <c r="K84" s="15"/>
      <c r="L84" s="62"/>
    </row>
    <row r="85" spans="1:12" ht="25.5" customHeight="1">
      <c r="A85" s="154" t="s">
        <v>24</v>
      </c>
      <c r="B85" s="155"/>
      <c r="C85" s="155"/>
      <c r="D85" s="155"/>
      <c r="E85" s="155"/>
      <c r="F85" s="29" t="s">
        <v>174</v>
      </c>
      <c r="G85" s="114">
        <f>SUM(I85:L85)</f>
        <v>0</v>
      </c>
      <c r="H85" s="114"/>
      <c r="I85" s="24">
        <v>0</v>
      </c>
      <c r="J85" s="24">
        <v>0</v>
      </c>
      <c r="K85" s="24">
        <v>0</v>
      </c>
      <c r="L85" s="63">
        <v>0</v>
      </c>
    </row>
    <row r="86" spans="1:12" ht="49.5" customHeight="1">
      <c r="A86" s="94" t="s">
        <v>135</v>
      </c>
      <c r="B86" s="95"/>
      <c r="C86" s="95"/>
      <c r="D86" s="95"/>
      <c r="E86" s="95"/>
      <c r="F86" s="29" t="s">
        <v>175</v>
      </c>
      <c r="G86" s="93">
        <f>G88+G89+G90+G91+G92+G93+G94+G95+G96+G97+G98+G99+G100</f>
        <v>0</v>
      </c>
      <c r="H86" s="93"/>
      <c r="I86" s="36">
        <f>I88+I89+I90+I91+I92+I93+I94+I95+I96+I97+I98+I99+I100</f>
        <v>0</v>
      </c>
      <c r="J86" s="36">
        <f>J88+J89+J90+J91+J92+J93+J94+J95+J96+J97+J98+J99+J100</f>
        <v>0</v>
      </c>
      <c r="K86" s="36">
        <f>K88+K89+K90+K91+K92+K93+K94+K95+K96+K97+K98+K99+K100</f>
        <v>0</v>
      </c>
      <c r="L86" s="61">
        <f>L88+L89+L90+L91+L92+L93+L94+L95+L96+L97+L98+L99+L100</f>
        <v>0</v>
      </c>
    </row>
    <row r="87" spans="1:12" ht="19.5" customHeight="1">
      <c r="A87" s="99" t="s">
        <v>2</v>
      </c>
      <c r="B87" s="100"/>
      <c r="C87" s="100"/>
      <c r="D87" s="100"/>
      <c r="E87" s="100"/>
      <c r="F87" s="39"/>
      <c r="G87" s="15"/>
      <c r="H87" s="40"/>
      <c r="I87" s="15"/>
      <c r="J87" s="15"/>
      <c r="K87" s="15"/>
      <c r="L87" s="62"/>
    </row>
    <row r="88" spans="1:12" ht="25.5" customHeight="1">
      <c r="A88" s="99" t="s">
        <v>56</v>
      </c>
      <c r="B88" s="100"/>
      <c r="C88" s="100"/>
      <c r="D88" s="100"/>
      <c r="E88" s="100"/>
      <c r="F88" s="32" t="s">
        <v>176</v>
      </c>
      <c r="G88" s="114">
        <f>SUM(I88:L88)</f>
        <v>0</v>
      </c>
      <c r="H88" s="114"/>
      <c r="I88" s="24">
        <v>0</v>
      </c>
      <c r="J88" s="24">
        <v>0</v>
      </c>
      <c r="K88" s="24">
        <v>0</v>
      </c>
      <c r="L88" s="63">
        <v>0</v>
      </c>
    </row>
    <row r="89" spans="1:12" ht="24" customHeight="1">
      <c r="A89" s="99" t="s">
        <v>57</v>
      </c>
      <c r="B89" s="100"/>
      <c r="C89" s="100"/>
      <c r="D89" s="100"/>
      <c r="E89" s="100"/>
      <c r="F89" s="32" t="s">
        <v>177</v>
      </c>
      <c r="G89" s="114">
        <v>0</v>
      </c>
      <c r="H89" s="114"/>
      <c r="I89" s="24">
        <v>0</v>
      </c>
      <c r="J89" s="24">
        <v>0</v>
      </c>
      <c r="K89" s="24">
        <v>0</v>
      </c>
      <c r="L89" s="63">
        <v>0</v>
      </c>
    </row>
    <row r="90" spans="1:12" ht="27" customHeight="1">
      <c r="A90" s="99" t="s">
        <v>58</v>
      </c>
      <c r="B90" s="100"/>
      <c r="C90" s="100"/>
      <c r="D90" s="100"/>
      <c r="E90" s="100"/>
      <c r="F90" s="32" t="s">
        <v>178</v>
      </c>
      <c r="G90" s="114">
        <v>0</v>
      </c>
      <c r="H90" s="114"/>
      <c r="I90" s="24">
        <v>0</v>
      </c>
      <c r="J90" s="24">
        <v>0</v>
      </c>
      <c r="K90" s="24">
        <v>0</v>
      </c>
      <c r="L90" s="63">
        <v>0</v>
      </c>
    </row>
    <row r="91" spans="1:12" ht="30" customHeight="1">
      <c r="A91" s="99" t="s">
        <v>59</v>
      </c>
      <c r="B91" s="100"/>
      <c r="C91" s="100"/>
      <c r="D91" s="100"/>
      <c r="E91" s="100"/>
      <c r="F91" s="32" t="s">
        <v>179</v>
      </c>
      <c r="G91" s="114">
        <v>0</v>
      </c>
      <c r="H91" s="114"/>
      <c r="I91" s="24">
        <v>0</v>
      </c>
      <c r="J91" s="24">
        <v>0</v>
      </c>
      <c r="K91" s="24">
        <v>0</v>
      </c>
      <c r="L91" s="63">
        <v>0</v>
      </c>
    </row>
    <row r="92" spans="1:12" ht="21" customHeight="1">
      <c r="A92" s="99" t="s">
        <v>60</v>
      </c>
      <c r="B92" s="100"/>
      <c r="C92" s="100"/>
      <c r="D92" s="100"/>
      <c r="E92" s="100"/>
      <c r="F92" s="32" t="s">
        <v>180</v>
      </c>
      <c r="G92" s="114">
        <v>0</v>
      </c>
      <c r="H92" s="114"/>
      <c r="I92" s="24">
        <v>0</v>
      </c>
      <c r="J92" s="24">
        <v>0</v>
      </c>
      <c r="K92" s="24">
        <v>0</v>
      </c>
      <c r="L92" s="63">
        <v>0</v>
      </c>
    </row>
    <row r="93" spans="1:12" ht="26.25" customHeight="1">
      <c r="A93" s="99" t="s">
        <v>90</v>
      </c>
      <c r="B93" s="100"/>
      <c r="C93" s="100"/>
      <c r="D93" s="100"/>
      <c r="E93" s="100"/>
      <c r="F93" s="32" t="s">
        <v>181</v>
      </c>
      <c r="G93" s="114">
        <v>0</v>
      </c>
      <c r="H93" s="114"/>
      <c r="I93" s="24">
        <v>0</v>
      </c>
      <c r="J93" s="24">
        <v>0</v>
      </c>
      <c r="K93" s="24">
        <v>0</v>
      </c>
      <c r="L93" s="63">
        <v>0</v>
      </c>
    </row>
    <row r="94" spans="1:12" ht="26.25" customHeight="1">
      <c r="A94" s="99" t="s">
        <v>91</v>
      </c>
      <c r="B94" s="100"/>
      <c r="C94" s="100"/>
      <c r="D94" s="100"/>
      <c r="E94" s="100"/>
      <c r="F94" s="32" t="s">
        <v>182</v>
      </c>
      <c r="G94" s="114">
        <v>0</v>
      </c>
      <c r="H94" s="114"/>
      <c r="I94" s="24">
        <v>0</v>
      </c>
      <c r="J94" s="24">
        <v>0</v>
      </c>
      <c r="K94" s="24">
        <v>0</v>
      </c>
      <c r="L94" s="63">
        <v>0</v>
      </c>
    </row>
    <row r="95" spans="1:12" ht="27" customHeight="1">
      <c r="A95" s="99" t="s">
        <v>92</v>
      </c>
      <c r="B95" s="100"/>
      <c r="C95" s="100"/>
      <c r="D95" s="100"/>
      <c r="E95" s="100"/>
      <c r="F95" s="32" t="s">
        <v>183</v>
      </c>
      <c r="G95" s="114">
        <v>0</v>
      </c>
      <c r="H95" s="114"/>
      <c r="I95" s="24">
        <v>0</v>
      </c>
      <c r="J95" s="24">
        <v>0</v>
      </c>
      <c r="K95" s="24">
        <v>0</v>
      </c>
      <c r="L95" s="63">
        <v>0</v>
      </c>
    </row>
    <row r="96" spans="1:12" ht="24" customHeight="1">
      <c r="A96" s="99" t="s">
        <v>93</v>
      </c>
      <c r="B96" s="100"/>
      <c r="C96" s="100"/>
      <c r="D96" s="100"/>
      <c r="E96" s="100"/>
      <c r="F96" s="32" t="s">
        <v>184</v>
      </c>
      <c r="G96" s="114">
        <v>0</v>
      </c>
      <c r="H96" s="114"/>
      <c r="I96" s="24">
        <v>0</v>
      </c>
      <c r="J96" s="24">
        <v>0</v>
      </c>
      <c r="K96" s="24">
        <v>0</v>
      </c>
      <c r="L96" s="63">
        <v>0</v>
      </c>
    </row>
    <row r="97" spans="1:12" ht="28.5" customHeight="1">
      <c r="A97" s="99" t="s">
        <v>94</v>
      </c>
      <c r="B97" s="100"/>
      <c r="C97" s="100"/>
      <c r="D97" s="100"/>
      <c r="E97" s="100"/>
      <c r="F97" s="32" t="s">
        <v>185</v>
      </c>
      <c r="G97" s="114">
        <v>0</v>
      </c>
      <c r="H97" s="114"/>
      <c r="I97" s="24">
        <v>0</v>
      </c>
      <c r="J97" s="24">
        <v>0</v>
      </c>
      <c r="K97" s="24">
        <v>0</v>
      </c>
      <c r="L97" s="63">
        <v>0</v>
      </c>
    </row>
    <row r="98" spans="1:12" ht="29.25" customHeight="1">
      <c r="A98" s="99" t="s">
        <v>95</v>
      </c>
      <c r="B98" s="100"/>
      <c r="C98" s="100"/>
      <c r="D98" s="100"/>
      <c r="E98" s="100"/>
      <c r="F98" s="32" t="s">
        <v>186</v>
      </c>
      <c r="G98" s="114">
        <v>0</v>
      </c>
      <c r="H98" s="114"/>
      <c r="I98" s="24">
        <v>0</v>
      </c>
      <c r="J98" s="24">
        <v>0</v>
      </c>
      <c r="K98" s="24">
        <v>0</v>
      </c>
      <c r="L98" s="63">
        <v>0</v>
      </c>
    </row>
    <row r="99" spans="1:12" ht="26.25" customHeight="1">
      <c r="A99" s="99" t="s">
        <v>96</v>
      </c>
      <c r="B99" s="100"/>
      <c r="C99" s="100"/>
      <c r="D99" s="100"/>
      <c r="E99" s="100"/>
      <c r="F99" s="32" t="s">
        <v>187</v>
      </c>
      <c r="G99" s="114">
        <v>0</v>
      </c>
      <c r="H99" s="114"/>
      <c r="I99" s="24">
        <v>0</v>
      </c>
      <c r="J99" s="24">
        <v>0</v>
      </c>
      <c r="K99" s="24">
        <v>0</v>
      </c>
      <c r="L99" s="63">
        <v>0</v>
      </c>
    </row>
    <row r="100" spans="1:12" ht="35.25" customHeight="1">
      <c r="A100" s="99" t="s">
        <v>203</v>
      </c>
      <c r="B100" s="100"/>
      <c r="C100" s="100"/>
      <c r="D100" s="100"/>
      <c r="E100" s="100"/>
      <c r="F100" s="32" t="s">
        <v>188</v>
      </c>
      <c r="G100" s="114">
        <v>0</v>
      </c>
      <c r="H100" s="114"/>
      <c r="I100" s="24">
        <v>0</v>
      </c>
      <c r="J100" s="24">
        <v>0</v>
      </c>
      <c r="K100" s="24">
        <v>0</v>
      </c>
      <c r="L100" s="63">
        <v>0</v>
      </c>
    </row>
    <row r="101" spans="1:12" ht="63.75" customHeight="1">
      <c r="A101" s="94" t="s">
        <v>73</v>
      </c>
      <c r="B101" s="95"/>
      <c r="C101" s="95"/>
      <c r="D101" s="95"/>
      <c r="E101" s="95"/>
      <c r="F101" s="29" t="s">
        <v>189</v>
      </c>
      <c r="G101" s="93">
        <f>G103+G104+G105+G106+G107+G108+G109+G110+G111+G112+G113+G114+G115</f>
        <v>0</v>
      </c>
      <c r="H101" s="93"/>
      <c r="I101" s="36">
        <f>I103+I104+I105+I106+I107+I108+I109+I110+I111+I112+I113+I114+I115</f>
        <v>0</v>
      </c>
      <c r="J101" s="36">
        <f>J103+J104+J105+J106+J107+J108+J109+J110+J111+J112+J113+J114+J115</f>
        <v>0</v>
      </c>
      <c r="K101" s="36">
        <f>K103+K104+K105+K106+K107+K108+K109+K110+K111+K112+K113+K114+K115</f>
        <v>0</v>
      </c>
      <c r="L101" s="61">
        <f>L103+L104+L105+L106+L107+L108+L109+L110+L111+L112+L113+L114+L115</f>
        <v>0</v>
      </c>
    </row>
    <row r="102" spans="1:12" ht="19.5" customHeight="1">
      <c r="A102" s="99" t="s">
        <v>2</v>
      </c>
      <c r="B102" s="100"/>
      <c r="C102" s="100"/>
      <c r="D102" s="100"/>
      <c r="E102" s="100"/>
      <c r="F102" s="39"/>
      <c r="G102" s="15"/>
      <c r="H102" s="40"/>
      <c r="I102" s="15"/>
      <c r="J102" s="15"/>
      <c r="K102" s="15"/>
      <c r="L102" s="62"/>
    </row>
    <row r="103" spans="1:12" ht="23.25" customHeight="1">
      <c r="A103" s="99" t="s">
        <v>74</v>
      </c>
      <c r="B103" s="100"/>
      <c r="C103" s="100"/>
      <c r="D103" s="100"/>
      <c r="E103" s="100"/>
      <c r="F103" s="32" t="s">
        <v>190</v>
      </c>
      <c r="G103" s="114">
        <v>0</v>
      </c>
      <c r="H103" s="114"/>
      <c r="I103" s="24">
        <v>0</v>
      </c>
      <c r="J103" s="24">
        <v>0</v>
      </c>
      <c r="K103" s="24">
        <v>0</v>
      </c>
      <c r="L103" s="63">
        <v>0</v>
      </c>
    </row>
    <row r="104" spans="1:12" ht="24" customHeight="1">
      <c r="A104" s="99" t="s">
        <v>75</v>
      </c>
      <c r="B104" s="100"/>
      <c r="C104" s="100"/>
      <c r="D104" s="100"/>
      <c r="E104" s="100"/>
      <c r="F104" s="32" t="s">
        <v>191</v>
      </c>
      <c r="G104" s="114">
        <v>0</v>
      </c>
      <c r="H104" s="114"/>
      <c r="I104" s="24">
        <v>0</v>
      </c>
      <c r="J104" s="24">
        <v>0</v>
      </c>
      <c r="K104" s="24">
        <v>0</v>
      </c>
      <c r="L104" s="63">
        <v>0</v>
      </c>
    </row>
    <row r="105" spans="1:12" ht="22.5" customHeight="1">
      <c r="A105" s="129" t="s">
        <v>76</v>
      </c>
      <c r="B105" s="130"/>
      <c r="C105" s="130"/>
      <c r="D105" s="130"/>
      <c r="E105" s="130"/>
      <c r="F105" s="32" t="s">
        <v>192</v>
      </c>
      <c r="G105" s="114">
        <v>0</v>
      </c>
      <c r="H105" s="114"/>
      <c r="I105" s="24">
        <v>0</v>
      </c>
      <c r="J105" s="24">
        <v>0</v>
      </c>
      <c r="K105" s="24">
        <v>0</v>
      </c>
      <c r="L105" s="63">
        <v>0</v>
      </c>
    </row>
    <row r="106" spans="1:12" ht="26.25" customHeight="1">
      <c r="A106" s="99" t="s">
        <v>77</v>
      </c>
      <c r="B106" s="100"/>
      <c r="C106" s="100"/>
      <c r="D106" s="100"/>
      <c r="E106" s="100"/>
      <c r="F106" s="32" t="s">
        <v>193</v>
      </c>
      <c r="G106" s="114">
        <v>0</v>
      </c>
      <c r="H106" s="114"/>
      <c r="I106" s="24">
        <v>0</v>
      </c>
      <c r="J106" s="24">
        <v>0</v>
      </c>
      <c r="K106" s="24">
        <v>0</v>
      </c>
      <c r="L106" s="63">
        <v>0</v>
      </c>
    </row>
    <row r="107" spans="1:12" ht="27.75" customHeight="1">
      <c r="A107" s="99" t="s">
        <v>78</v>
      </c>
      <c r="B107" s="100"/>
      <c r="C107" s="100"/>
      <c r="D107" s="100"/>
      <c r="E107" s="100"/>
      <c r="F107" s="32" t="s">
        <v>194</v>
      </c>
      <c r="G107" s="114">
        <v>0</v>
      </c>
      <c r="H107" s="114"/>
      <c r="I107" s="24">
        <v>0</v>
      </c>
      <c r="J107" s="24">
        <v>0</v>
      </c>
      <c r="K107" s="24">
        <v>0</v>
      </c>
      <c r="L107" s="63">
        <v>0</v>
      </c>
    </row>
    <row r="108" spans="1:12" ht="26.25" customHeight="1">
      <c r="A108" s="99" t="s">
        <v>97</v>
      </c>
      <c r="B108" s="100"/>
      <c r="C108" s="100"/>
      <c r="D108" s="100"/>
      <c r="E108" s="100"/>
      <c r="F108" s="32" t="s">
        <v>195</v>
      </c>
      <c r="G108" s="114">
        <v>0</v>
      </c>
      <c r="H108" s="114"/>
      <c r="I108" s="24">
        <v>0</v>
      </c>
      <c r="J108" s="24">
        <v>0</v>
      </c>
      <c r="K108" s="24">
        <v>0</v>
      </c>
      <c r="L108" s="63">
        <v>0</v>
      </c>
    </row>
    <row r="109" spans="1:12" ht="22.5" customHeight="1">
      <c r="A109" s="99" t="s">
        <v>98</v>
      </c>
      <c r="B109" s="100"/>
      <c r="C109" s="100"/>
      <c r="D109" s="100"/>
      <c r="E109" s="100"/>
      <c r="F109" s="32" t="s">
        <v>196</v>
      </c>
      <c r="G109" s="114">
        <v>0</v>
      </c>
      <c r="H109" s="114"/>
      <c r="I109" s="24">
        <v>0</v>
      </c>
      <c r="J109" s="24">
        <v>0</v>
      </c>
      <c r="K109" s="24">
        <v>0</v>
      </c>
      <c r="L109" s="63">
        <v>0</v>
      </c>
    </row>
    <row r="110" spans="1:12" ht="23.25" customHeight="1">
      <c r="A110" s="99" t="s">
        <v>99</v>
      </c>
      <c r="B110" s="100"/>
      <c r="C110" s="100"/>
      <c r="D110" s="100"/>
      <c r="E110" s="100"/>
      <c r="F110" s="32" t="s">
        <v>197</v>
      </c>
      <c r="G110" s="114">
        <v>0</v>
      </c>
      <c r="H110" s="114"/>
      <c r="I110" s="24">
        <v>0</v>
      </c>
      <c r="J110" s="24">
        <v>0</v>
      </c>
      <c r="K110" s="24">
        <v>0</v>
      </c>
      <c r="L110" s="63">
        <v>0</v>
      </c>
    </row>
    <row r="111" spans="1:12" ht="24.75" customHeight="1">
      <c r="A111" s="99" t="s">
        <v>100</v>
      </c>
      <c r="B111" s="100"/>
      <c r="C111" s="100"/>
      <c r="D111" s="100"/>
      <c r="E111" s="100"/>
      <c r="F111" s="32" t="s">
        <v>198</v>
      </c>
      <c r="G111" s="114">
        <v>0</v>
      </c>
      <c r="H111" s="114"/>
      <c r="I111" s="24">
        <v>0</v>
      </c>
      <c r="J111" s="24">
        <v>0</v>
      </c>
      <c r="K111" s="24">
        <v>0</v>
      </c>
      <c r="L111" s="63">
        <v>0</v>
      </c>
    </row>
    <row r="112" spans="1:12" ht="19.5" customHeight="1">
      <c r="A112" s="99" t="s">
        <v>101</v>
      </c>
      <c r="B112" s="100"/>
      <c r="C112" s="100"/>
      <c r="D112" s="100"/>
      <c r="E112" s="100"/>
      <c r="F112" s="32" t="s">
        <v>199</v>
      </c>
      <c r="G112" s="114">
        <v>0</v>
      </c>
      <c r="H112" s="114"/>
      <c r="I112" s="24">
        <v>0</v>
      </c>
      <c r="J112" s="24">
        <v>0</v>
      </c>
      <c r="K112" s="24">
        <v>0</v>
      </c>
      <c r="L112" s="63">
        <v>0</v>
      </c>
    </row>
    <row r="113" spans="1:12" ht="19.5" customHeight="1">
      <c r="A113" s="99" t="s">
        <v>102</v>
      </c>
      <c r="B113" s="100"/>
      <c r="C113" s="100"/>
      <c r="D113" s="100"/>
      <c r="E113" s="100"/>
      <c r="F113" s="32" t="s">
        <v>200</v>
      </c>
      <c r="G113" s="114">
        <v>0</v>
      </c>
      <c r="H113" s="114"/>
      <c r="I113" s="24">
        <v>0</v>
      </c>
      <c r="J113" s="24">
        <v>0</v>
      </c>
      <c r="K113" s="24">
        <v>0</v>
      </c>
      <c r="L113" s="63">
        <v>0</v>
      </c>
    </row>
    <row r="114" spans="1:12" ht="19.5" customHeight="1">
      <c r="A114" s="99" t="s">
        <v>103</v>
      </c>
      <c r="B114" s="100"/>
      <c r="C114" s="100"/>
      <c r="D114" s="100"/>
      <c r="E114" s="100"/>
      <c r="F114" s="32" t="s">
        <v>205</v>
      </c>
      <c r="G114" s="114">
        <v>0</v>
      </c>
      <c r="H114" s="114"/>
      <c r="I114" s="24">
        <v>0</v>
      </c>
      <c r="J114" s="24">
        <v>0</v>
      </c>
      <c r="K114" s="24">
        <v>0</v>
      </c>
      <c r="L114" s="63">
        <v>0</v>
      </c>
    </row>
    <row r="115" spans="1:12" ht="31.5" customHeight="1">
      <c r="A115" s="99" t="s">
        <v>204</v>
      </c>
      <c r="B115" s="100"/>
      <c r="C115" s="100"/>
      <c r="D115" s="100"/>
      <c r="E115" s="100"/>
      <c r="F115" s="32" t="s">
        <v>206</v>
      </c>
      <c r="G115" s="114">
        <v>0</v>
      </c>
      <c r="H115" s="114"/>
      <c r="I115" s="24">
        <v>0</v>
      </c>
      <c r="J115" s="24">
        <v>0</v>
      </c>
      <c r="K115" s="24">
        <v>0</v>
      </c>
      <c r="L115" s="63">
        <v>0</v>
      </c>
    </row>
    <row r="116" spans="1:12" ht="18" customHeight="1">
      <c r="A116" s="170" t="s">
        <v>27</v>
      </c>
      <c r="B116" s="171"/>
      <c r="C116" s="171"/>
      <c r="D116" s="171"/>
      <c r="E116" s="171"/>
      <c r="F116" s="171"/>
      <c r="G116" s="171"/>
      <c r="H116" s="171"/>
      <c r="I116" s="7"/>
      <c r="J116" s="7"/>
      <c r="K116" s="7"/>
      <c r="L116" s="64"/>
    </row>
    <row r="117" spans="1:12" ht="15.75" customHeight="1">
      <c r="A117" s="127" t="s">
        <v>0</v>
      </c>
      <c r="B117" s="128"/>
      <c r="C117" s="128"/>
      <c r="D117" s="128" t="s">
        <v>277</v>
      </c>
      <c r="E117" s="128" t="s">
        <v>110</v>
      </c>
      <c r="F117" s="125" t="s">
        <v>3</v>
      </c>
      <c r="G117" s="152" t="s">
        <v>4</v>
      </c>
      <c r="H117" s="153"/>
      <c r="I117" s="184" t="s">
        <v>262</v>
      </c>
      <c r="J117" s="184"/>
      <c r="K117" s="184"/>
      <c r="L117" s="185"/>
    </row>
    <row r="118" spans="1:12" ht="105" customHeight="1">
      <c r="A118" s="127"/>
      <c r="B118" s="128"/>
      <c r="C118" s="128"/>
      <c r="D118" s="128"/>
      <c r="E118" s="128"/>
      <c r="F118" s="126"/>
      <c r="G118" s="53" t="s">
        <v>89</v>
      </c>
      <c r="H118" s="53" t="s">
        <v>61</v>
      </c>
      <c r="I118" s="53" t="s">
        <v>260</v>
      </c>
      <c r="J118" s="53" t="s">
        <v>133</v>
      </c>
      <c r="K118" s="53" t="s">
        <v>45</v>
      </c>
      <c r="L118" s="65" t="s">
        <v>261</v>
      </c>
    </row>
    <row r="119" spans="1:12" ht="46.5" customHeight="1">
      <c r="A119" s="123" t="s">
        <v>22</v>
      </c>
      <c r="B119" s="124"/>
      <c r="C119" s="124"/>
      <c r="D119" s="10" t="s">
        <v>26</v>
      </c>
      <c r="E119" s="29" t="s">
        <v>207</v>
      </c>
      <c r="F119" s="26">
        <f>G119+H119</f>
        <v>34373.29</v>
      </c>
      <c r="G119" s="38">
        <f>SUM(I119:L119)</f>
        <v>34373.29</v>
      </c>
      <c r="H119" s="38">
        <v>0</v>
      </c>
      <c r="I119" s="55">
        <v>75.33</v>
      </c>
      <c r="J119" s="55">
        <v>18563.2</v>
      </c>
      <c r="K119" s="55">
        <v>0</v>
      </c>
      <c r="L119" s="67">
        <v>15734.76</v>
      </c>
    </row>
    <row r="120" spans="1:12" ht="36" customHeight="1">
      <c r="A120" s="123" t="s">
        <v>5</v>
      </c>
      <c r="B120" s="124"/>
      <c r="C120" s="124"/>
      <c r="D120" s="10" t="s">
        <v>26</v>
      </c>
      <c r="E120" s="29" t="s">
        <v>208</v>
      </c>
      <c r="F120" s="26">
        <f>SUM(F122:F124)</f>
        <v>40372418.2</v>
      </c>
      <c r="G120" s="26">
        <f>G122+G123+G124</f>
        <v>40372418.2</v>
      </c>
      <c r="H120" s="26">
        <f>H122+H123+H124</f>
        <v>0</v>
      </c>
      <c r="I120" s="36" t="s">
        <v>263</v>
      </c>
      <c r="J120" s="36" t="s">
        <v>263</v>
      </c>
      <c r="K120" s="36" t="s">
        <v>263</v>
      </c>
      <c r="L120" s="61" t="s">
        <v>263</v>
      </c>
    </row>
    <row r="121" spans="1:12" ht="15.75" customHeight="1">
      <c r="A121" s="117" t="s">
        <v>6</v>
      </c>
      <c r="B121" s="118"/>
      <c r="C121" s="118"/>
      <c r="D121" s="8" t="s">
        <v>26</v>
      </c>
      <c r="E121" s="90" t="s">
        <v>263</v>
      </c>
      <c r="F121" s="91"/>
      <c r="G121" s="91"/>
      <c r="H121" s="91"/>
      <c r="I121" s="91"/>
      <c r="J121" s="91"/>
      <c r="K121" s="91"/>
      <c r="L121" s="156"/>
    </row>
    <row r="122" spans="1:13" ht="31.5" customHeight="1">
      <c r="A122" s="117" t="s">
        <v>134</v>
      </c>
      <c r="B122" s="118"/>
      <c r="C122" s="118"/>
      <c r="D122" s="8" t="s">
        <v>26</v>
      </c>
      <c r="E122" s="32" t="s">
        <v>209</v>
      </c>
      <c r="F122" s="24">
        <f>G122+H122</f>
        <v>40353855</v>
      </c>
      <c r="G122" s="24">
        <v>40353855</v>
      </c>
      <c r="H122" s="24">
        <v>0</v>
      </c>
      <c r="I122" s="35" t="s">
        <v>263</v>
      </c>
      <c r="J122" s="35" t="s">
        <v>263</v>
      </c>
      <c r="K122" s="35" t="s">
        <v>263</v>
      </c>
      <c r="L122" s="66" t="s">
        <v>263</v>
      </c>
      <c r="M122" s="2">
        <f>35305888+60000+5775273</f>
        <v>41141161</v>
      </c>
    </row>
    <row r="123" spans="1:12" ht="19.5" customHeight="1">
      <c r="A123" s="107" t="s">
        <v>133</v>
      </c>
      <c r="B123" s="108"/>
      <c r="C123" s="109"/>
      <c r="D123" s="8" t="s">
        <v>26</v>
      </c>
      <c r="E123" s="32" t="s">
        <v>210</v>
      </c>
      <c r="F123" s="24">
        <f>G123+H123</f>
        <v>18563.2</v>
      </c>
      <c r="G123" s="24">
        <f>J143</f>
        <v>18563.2</v>
      </c>
      <c r="H123" s="24">
        <v>0</v>
      </c>
      <c r="I123" s="35" t="s">
        <v>263</v>
      </c>
      <c r="J123" s="35" t="s">
        <v>263</v>
      </c>
      <c r="K123" s="35" t="s">
        <v>263</v>
      </c>
      <c r="L123" s="66" t="s">
        <v>263</v>
      </c>
    </row>
    <row r="124" spans="1:12" ht="15.75" customHeight="1">
      <c r="A124" s="117" t="s">
        <v>45</v>
      </c>
      <c r="B124" s="118"/>
      <c r="C124" s="118"/>
      <c r="D124" s="8"/>
      <c r="E124" s="32" t="s">
        <v>211</v>
      </c>
      <c r="F124" s="24">
        <f>G124+H124</f>
        <v>0</v>
      </c>
      <c r="G124" s="24">
        <v>0</v>
      </c>
      <c r="H124" s="24">
        <v>0</v>
      </c>
      <c r="I124" s="35" t="s">
        <v>263</v>
      </c>
      <c r="J124" s="35" t="s">
        <v>263</v>
      </c>
      <c r="K124" s="35" t="s">
        <v>263</v>
      </c>
      <c r="L124" s="66" t="s">
        <v>263</v>
      </c>
    </row>
    <row r="125" spans="1:12" ht="144" customHeight="1">
      <c r="A125" s="123" t="s">
        <v>128</v>
      </c>
      <c r="B125" s="124"/>
      <c r="C125" s="124"/>
      <c r="D125" s="10" t="s">
        <v>26</v>
      </c>
      <c r="E125" s="29" t="s">
        <v>212</v>
      </c>
      <c r="F125" s="26">
        <f>SUM(F127:F136)+0</f>
        <v>700000</v>
      </c>
      <c r="G125" s="26">
        <f>G127+G128+G129+G130+G136+0</f>
        <v>700000</v>
      </c>
      <c r="H125" s="26">
        <f>H127+H128+H129+H130+H136</f>
        <v>0</v>
      </c>
      <c r="I125" s="36" t="s">
        <v>263</v>
      </c>
      <c r="J125" s="36" t="s">
        <v>263</v>
      </c>
      <c r="K125" s="36" t="s">
        <v>263</v>
      </c>
      <c r="L125" s="61" t="s">
        <v>263</v>
      </c>
    </row>
    <row r="126" spans="1:12" ht="16.5" customHeight="1">
      <c r="A126" s="117" t="s">
        <v>6</v>
      </c>
      <c r="B126" s="118"/>
      <c r="C126" s="118"/>
      <c r="D126" s="8" t="s">
        <v>26</v>
      </c>
      <c r="E126" s="90" t="s">
        <v>263</v>
      </c>
      <c r="F126" s="91"/>
      <c r="G126" s="91"/>
      <c r="H126" s="91"/>
      <c r="I126" s="91"/>
      <c r="J126" s="91"/>
      <c r="K126" s="91"/>
      <c r="L126" s="156"/>
    </row>
    <row r="127" spans="1:12" ht="52.5" customHeight="1">
      <c r="A127" s="141" t="s">
        <v>269</v>
      </c>
      <c r="B127" s="142"/>
      <c r="C127" s="143"/>
      <c r="D127" s="8" t="s">
        <v>26</v>
      </c>
      <c r="E127" s="32" t="s">
        <v>213</v>
      </c>
      <c r="F127" s="24">
        <f>G127</f>
        <v>400000</v>
      </c>
      <c r="G127" s="24">
        <v>400000</v>
      </c>
      <c r="H127" s="24"/>
      <c r="I127" s="35" t="s">
        <v>263</v>
      </c>
      <c r="J127" s="35" t="s">
        <v>263</v>
      </c>
      <c r="K127" s="35" t="s">
        <v>263</v>
      </c>
      <c r="L127" s="66" t="s">
        <v>263</v>
      </c>
    </row>
    <row r="128" spans="1:12" ht="16.5" customHeight="1">
      <c r="A128" s="110" t="s">
        <v>271</v>
      </c>
      <c r="B128" s="111"/>
      <c r="C128" s="112"/>
      <c r="D128" s="8" t="s">
        <v>26</v>
      </c>
      <c r="E128" s="32" t="s">
        <v>214</v>
      </c>
      <c r="F128" s="24">
        <f aca="true" t="shared" si="2" ref="F128:F136">G128</f>
        <v>300000</v>
      </c>
      <c r="G128" s="24">
        <v>300000</v>
      </c>
      <c r="H128" s="24">
        <v>0</v>
      </c>
      <c r="I128" s="35" t="s">
        <v>263</v>
      </c>
      <c r="J128" s="35" t="s">
        <v>263</v>
      </c>
      <c r="K128" s="35" t="s">
        <v>263</v>
      </c>
      <c r="L128" s="66" t="s">
        <v>263</v>
      </c>
    </row>
    <row r="129" spans="1:12" ht="16.5" customHeight="1">
      <c r="A129" s="110" t="s">
        <v>279</v>
      </c>
      <c r="B129" s="111"/>
      <c r="C129" s="112"/>
      <c r="D129" s="8" t="s">
        <v>26</v>
      </c>
      <c r="E129" s="32" t="s">
        <v>215</v>
      </c>
      <c r="F129" s="24">
        <v>0</v>
      </c>
      <c r="G129" s="24">
        <v>0</v>
      </c>
      <c r="H129" s="24">
        <v>0</v>
      </c>
      <c r="I129" s="35" t="s">
        <v>263</v>
      </c>
      <c r="J129" s="35" t="s">
        <v>263</v>
      </c>
      <c r="K129" s="35" t="s">
        <v>263</v>
      </c>
      <c r="L129" s="66" t="s">
        <v>263</v>
      </c>
    </row>
    <row r="130" spans="1:12" ht="16.5" customHeight="1">
      <c r="A130" s="110" t="s">
        <v>126</v>
      </c>
      <c r="B130" s="111"/>
      <c r="C130" s="112"/>
      <c r="D130" s="8" t="s">
        <v>26</v>
      </c>
      <c r="E130" s="32" t="s">
        <v>216</v>
      </c>
      <c r="F130" s="24">
        <f t="shared" si="2"/>
        <v>0</v>
      </c>
      <c r="G130" s="24">
        <v>0</v>
      </c>
      <c r="H130" s="24">
        <v>0</v>
      </c>
      <c r="I130" s="35" t="s">
        <v>263</v>
      </c>
      <c r="J130" s="35" t="s">
        <v>263</v>
      </c>
      <c r="K130" s="35" t="s">
        <v>263</v>
      </c>
      <c r="L130" s="66" t="s">
        <v>263</v>
      </c>
    </row>
    <row r="131" spans="1:12" ht="16.5" customHeight="1">
      <c r="A131" s="110" t="s">
        <v>127</v>
      </c>
      <c r="B131" s="111"/>
      <c r="C131" s="112"/>
      <c r="D131" s="8" t="s">
        <v>26</v>
      </c>
      <c r="E131" s="32" t="s">
        <v>217</v>
      </c>
      <c r="F131" s="24">
        <f t="shared" si="2"/>
        <v>0</v>
      </c>
      <c r="G131" s="24">
        <v>0</v>
      </c>
      <c r="H131" s="24">
        <v>0</v>
      </c>
      <c r="I131" s="35" t="s">
        <v>263</v>
      </c>
      <c r="J131" s="35" t="s">
        <v>263</v>
      </c>
      <c r="K131" s="35" t="s">
        <v>263</v>
      </c>
      <c r="L131" s="66" t="s">
        <v>263</v>
      </c>
    </row>
    <row r="132" spans="1:12" ht="16.5" customHeight="1">
      <c r="A132" s="110" t="s">
        <v>249</v>
      </c>
      <c r="B132" s="111"/>
      <c r="C132" s="112"/>
      <c r="D132" s="8" t="s">
        <v>26</v>
      </c>
      <c r="E132" s="32" t="s">
        <v>218</v>
      </c>
      <c r="F132" s="24">
        <f t="shared" si="2"/>
        <v>0</v>
      </c>
      <c r="G132" s="24">
        <v>0</v>
      </c>
      <c r="H132" s="24">
        <v>0</v>
      </c>
      <c r="I132" s="35" t="s">
        <v>263</v>
      </c>
      <c r="J132" s="35" t="s">
        <v>263</v>
      </c>
      <c r="K132" s="35" t="s">
        <v>263</v>
      </c>
      <c r="L132" s="66" t="s">
        <v>263</v>
      </c>
    </row>
    <row r="133" spans="1:12" ht="16.5" customHeight="1">
      <c r="A133" s="110" t="s">
        <v>250</v>
      </c>
      <c r="B133" s="111"/>
      <c r="C133" s="112"/>
      <c r="D133" s="8" t="s">
        <v>26</v>
      </c>
      <c r="E133" s="32" t="s">
        <v>219</v>
      </c>
      <c r="F133" s="24">
        <f t="shared" si="2"/>
        <v>0</v>
      </c>
      <c r="G133" s="24">
        <v>0</v>
      </c>
      <c r="H133" s="24">
        <v>0</v>
      </c>
      <c r="I133" s="35" t="s">
        <v>263</v>
      </c>
      <c r="J133" s="35" t="s">
        <v>263</v>
      </c>
      <c r="K133" s="35" t="s">
        <v>263</v>
      </c>
      <c r="L133" s="66" t="s">
        <v>263</v>
      </c>
    </row>
    <row r="134" spans="1:12" ht="16.5" customHeight="1">
      <c r="A134" s="110" t="s">
        <v>251</v>
      </c>
      <c r="B134" s="111"/>
      <c r="C134" s="112"/>
      <c r="D134" s="8" t="s">
        <v>26</v>
      </c>
      <c r="E134" s="32" t="s">
        <v>220</v>
      </c>
      <c r="F134" s="24">
        <f t="shared" si="2"/>
        <v>0</v>
      </c>
      <c r="G134" s="24">
        <v>0</v>
      </c>
      <c r="H134" s="24">
        <v>0</v>
      </c>
      <c r="I134" s="35" t="s">
        <v>263</v>
      </c>
      <c r="J134" s="35" t="s">
        <v>263</v>
      </c>
      <c r="K134" s="35" t="s">
        <v>263</v>
      </c>
      <c r="L134" s="66" t="s">
        <v>263</v>
      </c>
    </row>
    <row r="135" spans="1:12" ht="16.5" customHeight="1">
      <c r="A135" s="110" t="s">
        <v>252</v>
      </c>
      <c r="B135" s="111"/>
      <c r="C135" s="112"/>
      <c r="D135" s="8" t="s">
        <v>26</v>
      </c>
      <c r="E135" s="32" t="s">
        <v>221</v>
      </c>
      <c r="F135" s="24">
        <f t="shared" si="2"/>
        <v>0</v>
      </c>
      <c r="G135" s="24">
        <v>0</v>
      </c>
      <c r="H135" s="24">
        <v>0</v>
      </c>
      <c r="I135" s="35" t="s">
        <v>263</v>
      </c>
      <c r="J135" s="35" t="s">
        <v>263</v>
      </c>
      <c r="K135" s="35" t="s">
        <v>263</v>
      </c>
      <c r="L135" s="66" t="s">
        <v>263</v>
      </c>
    </row>
    <row r="136" spans="1:12" ht="16.5" customHeight="1">
      <c r="A136" s="110" t="s">
        <v>253</v>
      </c>
      <c r="B136" s="111"/>
      <c r="C136" s="112"/>
      <c r="D136" s="8" t="s">
        <v>26</v>
      </c>
      <c r="E136" s="32" t="s">
        <v>222</v>
      </c>
      <c r="F136" s="24">
        <f t="shared" si="2"/>
        <v>0</v>
      </c>
      <c r="G136" s="24">
        <v>0</v>
      </c>
      <c r="H136" s="24">
        <v>0</v>
      </c>
      <c r="I136" s="35" t="s">
        <v>263</v>
      </c>
      <c r="J136" s="35" t="s">
        <v>263</v>
      </c>
      <c r="K136" s="35" t="s">
        <v>263</v>
      </c>
      <c r="L136" s="66" t="s">
        <v>263</v>
      </c>
    </row>
    <row r="137" spans="1:12" ht="49.5" customHeight="1">
      <c r="A137" s="123" t="s">
        <v>129</v>
      </c>
      <c r="B137" s="124"/>
      <c r="C137" s="124"/>
      <c r="D137" s="10" t="s">
        <v>26</v>
      </c>
      <c r="E137" s="29" t="s">
        <v>223</v>
      </c>
      <c r="F137" s="26">
        <f>SUM(F139:F141)</f>
        <v>0</v>
      </c>
      <c r="G137" s="26">
        <f>G139+G140+G141</f>
        <v>0</v>
      </c>
      <c r="H137" s="26">
        <f>H139+H140+H141</f>
        <v>0</v>
      </c>
      <c r="I137" s="36" t="s">
        <v>263</v>
      </c>
      <c r="J137" s="36" t="s">
        <v>263</v>
      </c>
      <c r="K137" s="36" t="s">
        <v>263</v>
      </c>
      <c r="L137" s="61" t="s">
        <v>263</v>
      </c>
    </row>
    <row r="138" spans="1:12" ht="15" customHeight="1">
      <c r="A138" s="157" t="s">
        <v>6</v>
      </c>
      <c r="B138" s="158"/>
      <c r="C138" s="159"/>
      <c r="D138" s="21" t="s">
        <v>26</v>
      </c>
      <c r="E138" s="176" t="s">
        <v>263</v>
      </c>
      <c r="F138" s="177"/>
      <c r="G138" s="177"/>
      <c r="H138" s="177"/>
      <c r="I138" s="177"/>
      <c r="J138" s="177"/>
      <c r="K138" s="177"/>
      <c r="L138" s="178"/>
    </row>
    <row r="139" spans="1:12" ht="15" customHeight="1">
      <c r="A139" s="107" t="s">
        <v>130</v>
      </c>
      <c r="B139" s="108"/>
      <c r="C139" s="109"/>
      <c r="D139" s="21" t="s">
        <v>26</v>
      </c>
      <c r="E139" s="34" t="s">
        <v>224</v>
      </c>
      <c r="F139" s="25">
        <f>G139+H139</f>
        <v>0</v>
      </c>
      <c r="G139" s="25">
        <v>0</v>
      </c>
      <c r="H139" s="25">
        <v>0</v>
      </c>
      <c r="I139" s="35" t="s">
        <v>263</v>
      </c>
      <c r="J139" s="35" t="s">
        <v>263</v>
      </c>
      <c r="K139" s="35" t="s">
        <v>263</v>
      </c>
      <c r="L139" s="66" t="s">
        <v>263</v>
      </c>
    </row>
    <row r="140" spans="1:12" ht="15" customHeight="1">
      <c r="A140" s="107" t="s">
        <v>131</v>
      </c>
      <c r="B140" s="108"/>
      <c r="C140" s="109"/>
      <c r="D140" s="21" t="s">
        <v>26</v>
      </c>
      <c r="E140" s="34" t="s">
        <v>225</v>
      </c>
      <c r="F140" s="25">
        <f>G140+H140</f>
        <v>0</v>
      </c>
      <c r="G140" s="25">
        <v>0</v>
      </c>
      <c r="H140" s="25">
        <v>0</v>
      </c>
      <c r="I140" s="35" t="s">
        <v>263</v>
      </c>
      <c r="J140" s="35" t="s">
        <v>263</v>
      </c>
      <c r="K140" s="35" t="s">
        <v>263</v>
      </c>
      <c r="L140" s="66" t="s">
        <v>263</v>
      </c>
    </row>
    <row r="141" spans="1:12" ht="18" customHeight="1">
      <c r="A141" s="107" t="s">
        <v>132</v>
      </c>
      <c r="B141" s="108"/>
      <c r="C141" s="109"/>
      <c r="D141" s="8" t="s">
        <v>26</v>
      </c>
      <c r="E141" s="32" t="s">
        <v>226</v>
      </c>
      <c r="F141" s="25">
        <f>G141</f>
        <v>0</v>
      </c>
      <c r="G141" s="24">
        <v>0</v>
      </c>
      <c r="H141" s="24">
        <v>0</v>
      </c>
      <c r="I141" s="35" t="s">
        <v>263</v>
      </c>
      <c r="J141" s="35" t="s">
        <v>263</v>
      </c>
      <c r="K141" s="35" t="s">
        <v>263</v>
      </c>
      <c r="L141" s="66" t="s">
        <v>263</v>
      </c>
    </row>
    <row r="142" spans="1:12" ht="49.5" customHeight="1">
      <c r="A142" s="123" t="s">
        <v>25</v>
      </c>
      <c r="B142" s="124"/>
      <c r="C142" s="124"/>
      <c r="D142" s="54" t="s">
        <v>26</v>
      </c>
      <c r="E142" s="44" t="s">
        <v>227</v>
      </c>
      <c r="F142" s="45">
        <f>G142+H142</f>
        <v>0</v>
      </c>
      <c r="G142" s="45">
        <f>SUM(H142:L142)</f>
        <v>0</v>
      </c>
      <c r="H142" s="45">
        <v>0</v>
      </c>
      <c r="I142" s="55">
        <v>0</v>
      </c>
      <c r="J142" s="55">
        <v>0</v>
      </c>
      <c r="K142" s="55">
        <v>0</v>
      </c>
      <c r="L142" s="67">
        <v>0</v>
      </c>
    </row>
    <row r="143" spans="1:15" s="16" customFormat="1" ht="13.5" customHeight="1">
      <c r="A143" s="123" t="s">
        <v>7</v>
      </c>
      <c r="B143" s="124"/>
      <c r="C143" s="124"/>
      <c r="D143" s="54">
        <v>900</v>
      </c>
      <c r="E143" s="44" t="s">
        <v>228</v>
      </c>
      <c r="F143" s="45">
        <f aca="true" t="shared" si="3" ref="F143:L143">F145+F151+F159+F162+F166+F167</f>
        <v>41088228.29</v>
      </c>
      <c r="G143" s="45">
        <f t="shared" si="3"/>
        <v>41088228.29</v>
      </c>
      <c r="H143" s="45">
        <f t="shared" si="3"/>
        <v>0</v>
      </c>
      <c r="I143" s="45">
        <f t="shared" si="3"/>
        <v>40353930.33</v>
      </c>
      <c r="J143" s="45">
        <f>J145+J151+J159+J162+J166+J167</f>
        <v>18563.2</v>
      </c>
      <c r="K143" s="45">
        <f t="shared" si="3"/>
        <v>0</v>
      </c>
      <c r="L143" s="68">
        <f t="shared" si="3"/>
        <v>715734.76</v>
      </c>
      <c r="M143" s="76">
        <f>I143-I119</f>
        <v>40353855</v>
      </c>
      <c r="N143" s="76">
        <f>G122</f>
        <v>40353855</v>
      </c>
      <c r="O143" s="76">
        <f>M143-N143</f>
        <v>0</v>
      </c>
    </row>
    <row r="144" spans="1:12" ht="14.25" customHeight="1">
      <c r="A144" s="117" t="s">
        <v>6</v>
      </c>
      <c r="B144" s="118"/>
      <c r="C144" s="118"/>
      <c r="D144" s="179"/>
      <c r="E144" s="121"/>
      <c r="F144" s="121"/>
      <c r="G144" s="121"/>
      <c r="H144" s="121"/>
      <c r="I144" s="121"/>
      <c r="J144" s="121"/>
      <c r="K144" s="121"/>
      <c r="L144" s="122"/>
    </row>
    <row r="145" spans="1:15" ht="30" customHeight="1">
      <c r="A145" s="119" t="s">
        <v>83</v>
      </c>
      <c r="B145" s="120"/>
      <c r="C145" s="120"/>
      <c r="D145" s="43">
        <v>210</v>
      </c>
      <c r="E145" s="44" t="s">
        <v>229</v>
      </c>
      <c r="F145" s="45">
        <f>SUM(F147:F150)</f>
        <v>36650796</v>
      </c>
      <c r="G145" s="45">
        <f aca="true" t="shared" si="4" ref="G145:L145">G147+G148+G149+G150</f>
        <v>36650796</v>
      </c>
      <c r="H145" s="45">
        <f t="shared" si="4"/>
        <v>0</v>
      </c>
      <c r="I145" s="45">
        <f t="shared" si="4"/>
        <v>36520596</v>
      </c>
      <c r="J145" s="45">
        <f>J147+J148+J149+J150</f>
        <v>0</v>
      </c>
      <c r="K145" s="45">
        <f t="shared" si="4"/>
        <v>0</v>
      </c>
      <c r="L145" s="68">
        <f t="shared" si="4"/>
        <v>130200</v>
      </c>
      <c r="M145" s="77">
        <f>L143-L119</f>
        <v>700000</v>
      </c>
      <c r="N145" s="77">
        <f>G137+G125</f>
        <v>700000</v>
      </c>
      <c r="O145" s="76">
        <f>M145-N145</f>
        <v>0</v>
      </c>
    </row>
    <row r="146" spans="1:12" ht="16.5" customHeight="1">
      <c r="A146" s="107" t="s">
        <v>1</v>
      </c>
      <c r="B146" s="108"/>
      <c r="C146" s="108"/>
      <c r="D146" s="121"/>
      <c r="E146" s="121"/>
      <c r="F146" s="121"/>
      <c r="G146" s="121"/>
      <c r="H146" s="121"/>
      <c r="I146" s="121"/>
      <c r="J146" s="121"/>
      <c r="K146" s="121"/>
      <c r="L146" s="122"/>
    </row>
    <row r="147" spans="1:12" ht="16.5" customHeight="1">
      <c r="A147" s="117" t="s">
        <v>28</v>
      </c>
      <c r="B147" s="118"/>
      <c r="C147" s="118"/>
      <c r="D147" s="46">
        <v>211</v>
      </c>
      <c r="E147" s="47" t="s">
        <v>230</v>
      </c>
      <c r="F147" s="48">
        <f>G147+H147</f>
        <v>28141333</v>
      </c>
      <c r="G147" s="48">
        <f>I147+J147+L147</f>
        <v>28141333</v>
      </c>
      <c r="H147" s="56"/>
      <c r="I147" s="48">
        <v>28041333</v>
      </c>
      <c r="J147" s="48"/>
      <c r="K147" s="48"/>
      <c r="L147" s="69">
        <v>100000</v>
      </c>
    </row>
    <row r="148" spans="1:12" ht="19.5" customHeight="1">
      <c r="A148" s="136" t="s">
        <v>122</v>
      </c>
      <c r="B148" s="137"/>
      <c r="C148" s="137"/>
      <c r="D148" s="14">
        <v>212</v>
      </c>
      <c r="E148" s="32" t="s">
        <v>231</v>
      </c>
      <c r="F148" s="24">
        <f>G148+H148</f>
        <v>0</v>
      </c>
      <c r="G148" s="24">
        <f>I148+J148+L148</f>
        <v>0</v>
      </c>
      <c r="H148" s="24"/>
      <c r="I148" s="24"/>
      <c r="J148" s="24"/>
      <c r="K148" s="24"/>
      <c r="L148" s="63"/>
    </row>
    <row r="149" spans="1:12" ht="19.5" customHeight="1">
      <c r="A149" s="136" t="s">
        <v>123</v>
      </c>
      <c r="B149" s="137"/>
      <c r="C149" s="137"/>
      <c r="D149" s="14">
        <v>212</v>
      </c>
      <c r="E149" s="32" t="s">
        <v>232</v>
      </c>
      <c r="F149" s="24">
        <f>G149+H149</f>
        <v>10780</v>
      </c>
      <c r="G149" s="24">
        <f>I149+J149+L149</f>
        <v>10780</v>
      </c>
      <c r="H149" s="24"/>
      <c r="I149" s="24">
        <v>10780</v>
      </c>
      <c r="J149" s="24"/>
      <c r="K149" s="24"/>
      <c r="L149" s="63"/>
    </row>
    <row r="150" spans="1:12" ht="33.75" customHeight="1">
      <c r="A150" s="117" t="s">
        <v>29</v>
      </c>
      <c r="B150" s="118"/>
      <c r="C150" s="118"/>
      <c r="D150" s="14">
        <v>213</v>
      </c>
      <c r="E150" s="32" t="s">
        <v>233</v>
      </c>
      <c r="F150" s="24">
        <f>G150+H150</f>
        <v>8498683</v>
      </c>
      <c r="G150" s="24">
        <f>I150+J150+L150</f>
        <v>8498683</v>
      </c>
      <c r="H150" s="24"/>
      <c r="I150" s="24">
        <v>8468483</v>
      </c>
      <c r="J150" s="24"/>
      <c r="K150" s="24"/>
      <c r="L150" s="63">
        <v>30200</v>
      </c>
    </row>
    <row r="151" spans="1:12" ht="16.5" customHeight="1">
      <c r="A151" s="123" t="s">
        <v>84</v>
      </c>
      <c r="B151" s="124"/>
      <c r="C151" s="124"/>
      <c r="D151" s="43">
        <v>220</v>
      </c>
      <c r="E151" s="44" t="s">
        <v>234</v>
      </c>
      <c r="F151" s="45">
        <f>SUM(F153:F158)</f>
        <v>3692915.29</v>
      </c>
      <c r="G151" s="45">
        <f aca="true" t="shared" si="5" ref="G151:L151">G153+G154+G155+G156+G157+G158</f>
        <v>3692915.29</v>
      </c>
      <c r="H151" s="45">
        <f t="shared" si="5"/>
        <v>0</v>
      </c>
      <c r="I151" s="45">
        <f t="shared" si="5"/>
        <v>3221817.33</v>
      </c>
      <c r="J151" s="45">
        <f t="shared" si="5"/>
        <v>18563.2</v>
      </c>
      <c r="K151" s="45">
        <f t="shared" si="5"/>
        <v>0</v>
      </c>
      <c r="L151" s="68">
        <f t="shared" si="5"/>
        <v>452534.76</v>
      </c>
    </row>
    <row r="152" spans="1:12" ht="16.5" customHeight="1">
      <c r="A152" s="107" t="s">
        <v>1</v>
      </c>
      <c r="B152" s="108"/>
      <c r="C152" s="108"/>
      <c r="D152" s="131"/>
      <c r="E152" s="132"/>
      <c r="F152" s="132"/>
      <c r="G152" s="132"/>
      <c r="H152" s="132"/>
      <c r="I152" s="132"/>
      <c r="J152" s="132"/>
      <c r="K152" s="132"/>
      <c r="L152" s="133"/>
    </row>
    <row r="153" spans="1:12" ht="13.5" customHeight="1">
      <c r="A153" s="117" t="s">
        <v>30</v>
      </c>
      <c r="B153" s="118"/>
      <c r="C153" s="118"/>
      <c r="D153" s="46">
        <v>221</v>
      </c>
      <c r="E153" s="47" t="s">
        <v>235</v>
      </c>
      <c r="F153" s="48">
        <f aca="true" t="shared" si="6" ref="F153:F158">G153+H153</f>
        <v>147542</v>
      </c>
      <c r="G153" s="48">
        <f aca="true" t="shared" si="7" ref="G153:G158">I153+J153+L153</f>
        <v>147542</v>
      </c>
      <c r="H153" s="48"/>
      <c r="I153" s="48">
        <f>136623+9219</f>
        <v>145842</v>
      </c>
      <c r="J153" s="48"/>
      <c r="K153" s="48"/>
      <c r="L153" s="69">
        <v>1700</v>
      </c>
    </row>
    <row r="154" spans="1:12" ht="15.75" customHeight="1">
      <c r="A154" s="117" t="s">
        <v>31</v>
      </c>
      <c r="B154" s="118"/>
      <c r="C154" s="118"/>
      <c r="D154" s="46">
        <v>222</v>
      </c>
      <c r="E154" s="47" t="s">
        <v>236</v>
      </c>
      <c r="F154" s="48">
        <f t="shared" si="6"/>
        <v>70000</v>
      </c>
      <c r="G154" s="48">
        <f t="shared" si="7"/>
        <v>70000</v>
      </c>
      <c r="H154" s="48"/>
      <c r="I154" s="48">
        <v>50000</v>
      </c>
      <c r="J154" s="48"/>
      <c r="K154" s="48"/>
      <c r="L154" s="69">
        <v>20000</v>
      </c>
    </row>
    <row r="155" spans="1:12" ht="14.25" customHeight="1">
      <c r="A155" s="117" t="s">
        <v>32</v>
      </c>
      <c r="B155" s="118"/>
      <c r="C155" s="118"/>
      <c r="D155" s="46">
        <v>223</v>
      </c>
      <c r="E155" s="47" t="s">
        <v>237</v>
      </c>
      <c r="F155" s="48">
        <f t="shared" si="6"/>
        <v>1881800</v>
      </c>
      <c r="G155" s="48">
        <f>I155+J155+L155</f>
        <v>1881800</v>
      </c>
      <c r="H155" s="48"/>
      <c r="I155" s="48">
        <v>1881800</v>
      </c>
      <c r="J155" s="48"/>
      <c r="K155" s="48"/>
      <c r="L155" s="69"/>
    </row>
    <row r="156" spans="1:12" ht="30" customHeight="1">
      <c r="A156" s="117" t="s">
        <v>33</v>
      </c>
      <c r="B156" s="118"/>
      <c r="C156" s="118"/>
      <c r="D156" s="46">
        <v>224</v>
      </c>
      <c r="E156" s="47" t="s">
        <v>238</v>
      </c>
      <c r="F156" s="48">
        <f t="shared" si="6"/>
        <v>0</v>
      </c>
      <c r="G156" s="48">
        <f t="shared" si="7"/>
        <v>0</v>
      </c>
      <c r="H156" s="48"/>
      <c r="I156" s="48">
        <v>0</v>
      </c>
      <c r="J156" s="48"/>
      <c r="K156" s="48"/>
      <c r="L156" s="69"/>
    </row>
    <row r="157" spans="1:12" ht="30.75" customHeight="1">
      <c r="A157" s="117" t="s">
        <v>34</v>
      </c>
      <c r="B157" s="118"/>
      <c r="C157" s="118"/>
      <c r="D157" s="46">
        <v>225</v>
      </c>
      <c r="E157" s="47" t="s">
        <v>239</v>
      </c>
      <c r="F157" s="48">
        <f t="shared" si="6"/>
        <v>591455.33</v>
      </c>
      <c r="G157" s="48">
        <f t="shared" si="7"/>
        <v>591455.33</v>
      </c>
      <c r="H157" s="48"/>
      <c r="I157" s="48">
        <v>591455.33</v>
      </c>
      <c r="J157" s="48"/>
      <c r="K157" s="48"/>
      <c r="L157" s="69"/>
    </row>
    <row r="158" spans="1:12" ht="15.75" customHeight="1">
      <c r="A158" s="117" t="s">
        <v>35</v>
      </c>
      <c r="B158" s="118"/>
      <c r="C158" s="118"/>
      <c r="D158" s="46">
        <v>226</v>
      </c>
      <c r="E158" s="47" t="s">
        <v>240</v>
      </c>
      <c r="F158" s="48">
        <f t="shared" si="6"/>
        <v>1002117.96</v>
      </c>
      <c r="G158" s="48">
        <f t="shared" si="7"/>
        <v>1002117.96</v>
      </c>
      <c r="H158" s="48"/>
      <c r="I158" s="48">
        <v>552720</v>
      </c>
      <c r="J158" s="48">
        <v>18563.2</v>
      </c>
      <c r="K158" s="48"/>
      <c r="L158" s="69">
        <v>430834.76</v>
      </c>
    </row>
    <row r="159" spans="1:12" ht="32.25" customHeight="1">
      <c r="A159" s="123" t="s">
        <v>85</v>
      </c>
      <c r="B159" s="124"/>
      <c r="C159" s="124"/>
      <c r="D159" s="27">
        <v>240</v>
      </c>
      <c r="E159" s="29" t="s">
        <v>241</v>
      </c>
      <c r="F159" s="26">
        <f aca="true" t="shared" si="8" ref="F159:L159">F161</f>
        <v>0</v>
      </c>
      <c r="G159" s="26">
        <f t="shared" si="8"/>
        <v>0</v>
      </c>
      <c r="H159" s="26">
        <f t="shared" si="8"/>
        <v>0</v>
      </c>
      <c r="I159" s="26">
        <f t="shared" si="8"/>
        <v>0</v>
      </c>
      <c r="J159" s="26">
        <f t="shared" si="8"/>
        <v>0</v>
      </c>
      <c r="K159" s="26">
        <f t="shared" si="8"/>
        <v>0</v>
      </c>
      <c r="L159" s="70">
        <f t="shared" si="8"/>
        <v>0</v>
      </c>
    </row>
    <row r="160" spans="1:12" ht="12.75" customHeight="1">
      <c r="A160" s="107" t="s">
        <v>1</v>
      </c>
      <c r="B160" s="108"/>
      <c r="C160" s="108"/>
      <c r="D160" s="144"/>
      <c r="E160" s="145"/>
      <c r="F160" s="145"/>
      <c r="G160" s="145"/>
      <c r="H160" s="145"/>
      <c r="I160" s="145"/>
      <c r="J160" s="145"/>
      <c r="K160" s="145"/>
      <c r="L160" s="161"/>
    </row>
    <row r="161" spans="1:12" ht="48.75" customHeight="1">
      <c r="A161" s="117" t="s">
        <v>36</v>
      </c>
      <c r="B161" s="118"/>
      <c r="C161" s="118"/>
      <c r="D161" s="14">
        <v>241</v>
      </c>
      <c r="E161" s="32" t="s">
        <v>242</v>
      </c>
      <c r="F161" s="24"/>
      <c r="G161" s="24">
        <f>I161+J161+L161</f>
        <v>0</v>
      </c>
      <c r="H161" s="24"/>
      <c r="I161" s="24"/>
      <c r="J161" s="24"/>
      <c r="K161" s="24"/>
      <c r="L161" s="63"/>
    </row>
    <row r="162" spans="1:12" ht="19.5" customHeight="1">
      <c r="A162" s="123" t="s">
        <v>86</v>
      </c>
      <c r="B162" s="124"/>
      <c r="C162" s="124"/>
      <c r="D162" s="27">
        <v>260</v>
      </c>
      <c r="E162" s="29" t="s">
        <v>243</v>
      </c>
      <c r="F162" s="26">
        <f>SUM(F164:F165)</f>
        <v>0</v>
      </c>
      <c r="G162" s="26">
        <f aca="true" t="shared" si="9" ref="G162:L162">G164+G165</f>
        <v>0</v>
      </c>
      <c r="H162" s="26">
        <f t="shared" si="9"/>
        <v>0</v>
      </c>
      <c r="I162" s="26">
        <f t="shared" si="9"/>
        <v>0</v>
      </c>
      <c r="J162" s="26">
        <f t="shared" si="9"/>
        <v>0</v>
      </c>
      <c r="K162" s="26">
        <f t="shared" si="9"/>
        <v>0</v>
      </c>
      <c r="L162" s="70">
        <f t="shared" si="9"/>
        <v>0</v>
      </c>
    </row>
    <row r="163" spans="1:12" ht="15" customHeight="1">
      <c r="A163" s="107" t="s">
        <v>1</v>
      </c>
      <c r="B163" s="108"/>
      <c r="C163" s="108"/>
      <c r="D163" s="144"/>
      <c r="E163" s="145"/>
      <c r="F163" s="145"/>
      <c r="G163" s="145"/>
      <c r="H163" s="146"/>
      <c r="I163" s="24"/>
      <c r="J163" s="24"/>
      <c r="K163" s="24"/>
      <c r="L163" s="63"/>
    </row>
    <row r="164" spans="1:12" ht="34.5" customHeight="1">
      <c r="A164" s="117" t="s">
        <v>37</v>
      </c>
      <c r="B164" s="118"/>
      <c r="C164" s="118"/>
      <c r="D164" s="14">
        <v>262</v>
      </c>
      <c r="E164" s="32" t="s">
        <v>244</v>
      </c>
      <c r="F164" s="24">
        <f>G164+H164</f>
        <v>0</v>
      </c>
      <c r="G164" s="24">
        <f>I164+J164+L164</f>
        <v>0</v>
      </c>
      <c r="H164" s="24"/>
      <c r="I164" s="24"/>
      <c r="J164" s="24"/>
      <c r="K164" s="24"/>
      <c r="L164" s="63"/>
    </row>
    <row r="165" spans="1:12" ht="45" customHeight="1">
      <c r="A165" s="174" t="s">
        <v>38</v>
      </c>
      <c r="B165" s="175"/>
      <c r="C165" s="175"/>
      <c r="D165" s="46">
        <v>263</v>
      </c>
      <c r="E165" s="47" t="s">
        <v>245</v>
      </c>
      <c r="F165" s="48">
        <f>G165+H165</f>
        <v>0</v>
      </c>
      <c r="G165" s="48">
        <f>I165+J165+L165</f>
        <v>0</v>
      </c>
      <c r="H165" s="48"/>
      <c r="I165" s="48"/>
      <c r="J165" s="48"/>
      <c r="K165" s="48"/>
      <c r="L165" s="69"/>
    </row>
    <row r="166" spans="1:12" ht="19.5" customHeight="1">
      <c r="A166" s="123" t="s">
        <v>39</v>
      </c>
      <c r="B166" s="124"/>
      <c r="C166" s="124"/>
      <c r="D166" s="43">
        <v>290</v>
      </c>
      <c r="E166" s="44" t="s">
        <v>246</v>
      </c>
      <c r="F166" s="45">
        <f>G166+H166</f>
        <v>211514</v>
      </c>
      <c r="G166" s="48">
        <f>I166+J166+L166</f>
        <v>211514</v>
      </c>
      <c r="H166" s="45"/>
      <c r="I166" s="48">
        <v>211514</v>
      </c>
      <c r="J166" s="48"/>
      <c r="K166" s="48"/>
      <c r="L166" s="69">
        <v>0</v>
      </c>
    </row>
    <row r="167" spans="1:12" ht="30.75" customHeight="1">
      <c r="A167" s="123" t="s">
        <v>87</v>
      </c>
      <c r="B167" s="124"/>
      <c r="C167" s="124"/>
      <c r="D167" s="43">
        <v>300</v>
      </c>
      <c r="E167" s="44" t="s">
        <v>247</v>
      </c>
      <c r="F167" s="45">
        <f>SUM(F169:F172)</f>
        <v>533003</v>
      </c>
      <c r="G167" s="45">
        <f aca="true" t="shared" si="10" ref="G167:L167">G169+G170+G171+G172</f>
        <v>533003</v>
      </c>
      <c r="H167" s="45">
        <f t="shared" si="10"/>
        <v>0</v>
      </c>
      <c r="I167" s="45">
        <f t="shared" si="10"/>
        <v>400003</v>
      </c>
      <c r="J167" s="45">
        <f>J169+J170+J171+J172</f>
        <v>0</v>
      </c>
      <c r="K167" s="45">
        <f t="shared" si="10"/>
        <v>0</v>
      </c>
      <c r="L167" s="68">
        <f t="shared" si="10"/>
        <v>133000</v>
      </c>
    </row>
    <row r="168" spans="1:12" ht="16.5" customHeight="1">
      <c r="A168" s="107" t="s">
        <v>1</v>
      </c>
      <c r="B168" s="108"/>
      <c r="C168" s="108"/>
      <c r="D168" s="131"/>
      <c r="E168" s="132"/>
      <c r="F168" s="132"/>
      <c r="G168" s="132"/>
      <c r="H168" s="132"/>
      <c r="I168" s="132"/>
      <c r="J168" s="132"/>
      <c r="K168" s="132"/>
      <c r="L168" s="133"/>
    </row>
    <row r="169" spans="1:12" ht="35.25" customHeight="1">
      <c r="A169" s="117" t="s">
        <v>40</v>
      </c>
      <c r="B169" s="118"/>
      <c r="C169" s="118"/>
      <c r="D169" s="46">
        <v>310</v>
      </c>
      <c r="E169" s="47" t="s">
        <v>254</v>
      </c>
      <c r="F169" s="48">
        <f>G169+H169</f>
        <v>263003</v>
      </c>
      <c r="G169" s="48">
        <f>I169+J169+L169</f>
        <v>263003</v>
      </c>
      <c r="H169" s="48"/>
      <c r="I169" s="48">
        <v>200003</v>
      </c>
      <c r="J169" s="48"/>
      <c r="K169" s="48"/>
      <c r="L169" s="69">
        <v>63000</v>
      </c>
    </row>
    <row r="170" spans="1:12" ht="38.25" customHeight="1">
      <c r="A170" s="134" t="s">
        <v>41</v>
      </c>
      <c r="B170" s="135"/>
      <c r="C170" s="135"/>
      <c r="D170" s="49">
        <v>320</v>
      </c>
      <c r="E170" s="50" t="s">
        <v>255</v>
      </c>
      <c r="F170" s="48">
        <f>G170+H170</f>
        <v>0</v>
      </c>
      <c r="G170" s="48">
        <f>I170+J170+L170</f>
        <v>0</v>
      </c>
      <c r="H170" s="51"/>
      <c r="I170" s="48"/>
      <c r="J170" s="48"/>
      <c r="K170" s="48"/>
      <c r="L170" s="69"/>
    </row>
    <row r="171" spans="1:12" ht="34.5" customHeight="1">
      <c r="A171" s="134" t="s">
        <v>42</v>
      </c>
      <c r="B171" s="135"/>
      <c r="C171" s="135"/>
      <c r="D171" s="52">
        <v>330</v>
      </c>
      <c r="E171" s="50" t="s">
        <v>256</v>
      </c>
      <c r="F171" s="48">
        <f>G171+H171</f>
        <v>0</v>
      </c>
      <c r="G171" s="48">
        <f>I171+J171+L171</f>
        <v>0</v>
      </c>
      <c r="H171" s="51"/>
      <c r="I171" s="48"/>
      <c r="J171" s="48"/>
      <c r="K171" s="48"/>
      <c r="L171" s="69"/>
    </row>
    <row r="172" spans="1:12" ht="28.5" customHeight="1">
      <c r="A172" s="117" t="s">
        <v>43</v>
      </c>
      <c r="B172" s="118"/>
      <c r="C172" s="118"/>
      <c r="D172" s="46">
        <v>340</v>
      </c>
      <c r="E172" s="47" t="s">
        <v>257</v>
      </c>
      <c r="F172" s="48">
        <f>G172+H172</f>
        <v>270000</v>
      </c>
      <c r="G172" s="48">
        <f>I172+J172+L172</f>
        <v>270000</v>
      </c>
      <c r="H172" s="48"/>
      <c r="I172" s="48">
        <v>200000</v>
      </c>
      <c r="J172" s="48"/>
      <c r="K172" s="48"/>
      <c r="L172" s="69">
        <v>70000</v>
      </c>
    </row>
    <row r="173" spans="1:12" ht="15.75" customHeight="1">
      <c r="A173" s="172" t="s">
        <v>8</v>
      </c>
      <c r="B173" s="173"/>
      <c r="C173" s="173"/>
      <c r="D173" s="167"/>
      <c r="E173" s="168"/>
      <c r="F173" s="168"/>
      <c r="G173" s="168"/>
      <c r="H173" s="168"/>
      <c r="I173" s="168"/>
      <c r="J173" s="168"/>
      <c r="K173" s="168"/>
      <c r="L173" s="169"/>
    </row>
    <row r="174" spans="1:12" ht="28.5" customHeight="1" thickBot="1">
      <c r="A174" s="165" t="s">
        <v>9</v>
      </c>
      <c r="B174" s="166"/>
      <c r="C174" s="166"/>
      <c r="D174" s="71" t="s">
        <v>26</v>
      </c>
      <c r="E174" s="72" t="s">
        <v>258</v>
      </c>
      <c r="F174" s="73">
        <f>G174+H174</f>
        <v>0</v>
      </c>
      <c r="G174" s="74">
        <f>I174+J174+L174</f>
        <v>0</v>
      </c>
      <c r="H174" s="73"/>
      <c r="I174" s="74"/>
      <c r="J174" s="74"/>
      <c r="K174" s="74"/>
      <c r="L174" s="75"/>
    </row>
    <row r="175" spans="1:8" ht="28.5" customHeight="1">
      <c r="A175" s="98"/>
      <c r="B175" s="98"/>
      <c r="C175" s="98"/>
      <c r="D175" s="98"/>
      <c r="E175" s="7"/>
      <c r="F175" s="7"/>
      <c r="G175" s="7"/>
      <c r="H175" s="7"/>
    </row>
    <row r="176" spans="1:8" ht="29.25" customHeight="1">
      <c r="A176" s="78" t="s">
        <v>124</v>
      </c>
      <c r="B176" s="78"/>
      <c r="C176" s="78"/>
      <c r="D176" s="78"/>
      <c r="E176" s="9"/>
      <c r="F176" s="9"/>
      <c r="G176" s="160" t="s">
        <v>275</v>
      </c>
      <c r="H176" s="160"/>
    </row>
    <row r="177" spans="1:8" ht="15.75" customHeight="1">
      <c r="A177" s="78"/>
      <c r="B177" s="78"/>
      <c r="C177" s="78"/>
      <c r="D177" s="4"/>
      <c r="E177" s="82" t="s">
        <v>12</v>
      </c>
      <c r="F177" s="82"/>
      <c r="G177" s="82" t="s">
        <v>11</v>
      </c>
      <c r="H177" s="82"/>
    </row>
    <row r="178" spans="1:8" ht="31.5" customHeight="1">
      <c r="A178" s="78" t="s">
        <v>125</v>
      </c>
      <c r="B178" s="78"/>
      <c r="C178" s="78"/>
      <c r="D178" s="78"/>
      <c r="E178" s="17"/>
      <c r="F178" s="17"/>
      <c r="G178" s="160" t="s">
        <v>282</v>
      </c>
      <c r="H178" s="160"/>
    </row>
    <row r="179" spans="5:8" ht="15" customHeight="1">
      <c r="E179" s="82" t="s">
        <v>12</v>
      </c>
      <c r="F179" s="82"/>
      <c r="G179" s="163" t="s">
        <v>11</v>
      </c>
      <c r="H179" s="163"/>
    </row>
    <row r="180" spans="1:8" ht="19.5" customHeight="1">
      <c r="A180" s="78" t="s">
        <v>88</v>
      </c>
      <c r="B180" s="78"/>
      <c r="C180" s="78"/>
      <c r="D180" s="78"/>
      <c r="E180" s="17"/>
      <c r="F180" s="17"/>
      <c r="G180" s="160" t="str">
        <f>G178</f>
        <v>Е.В. Глухова</v>
      </c>
      <c r="H180" s="160"/>
    </row>
    <row r="181" spans="1:8" ht="18.75" customHeight="1">
      <c r="A181" s="78" t="s">
        <v>280</v>
      </c>
      <c r="B181" s="78"/>
      <c r="E181" s="82" t="s">
        <v>12</v>
      </c>
      <c r="F181" s="82"/>
      <c r="G181" s="148" t="s">
        <v>11</v>
      </c>
      <c r="H181" s="148"/>
    </row>
    <row r="182" spans="1:3" ht="15">
      <c r="A182" s="162">
        <f>A14</f>
        <v>42018</v>
      </c>
      <c r="B182" s="78"/>
      <c r="C182" s="78"/>
    </row>
    <row r="185" spans="1:4" ht="15">
      <c r="A185" s="78" t="s">
        <v>283</v>
      </c>
      <c r="B185" s="78"/>
      <c r="C185" s="78"/>
      <c r="D185" s="78"/>
    </row>
    <row r="186" spans="1:4" ht="15">
      <c r="A186" s="78" t="s">
        <v>284</v>
      </c>
      <c r="B186" s="78"/>
      <c r="C186" s="78"/>
      <c r="D186" s="78"/>
    </row>
    <row r="187" spans="1:5" ht="15">
      <c r="A187" s="79"/>
      <c r="B187" s="79"/>
      <c r="D187" s="79"/>
      <c r="E187" s="79"/>
    </row>
    <row r="188" spans="1:5" ht="15">
      <c r="A188" s="80" t="s">
        <v>12</v>
      </c>
      <c r="B188" s="80"/>
      <c r="D188" s="81" t="s">
        <v>285</v>
      </c>
      <c r="E188" s="81"/>
    </row>
  </sheetData>
  <sheetProtection/>
  <mergeCells count="280">
    <mergeCell ref="I40:L40"/>
    <mergeCell ref="A42:L42"/>
    <mergeCell ref="A50:L50"/>
    <mergeCell ref="I117:L117"/>
    <mergeCell ref="G49:H49"/>
    <mergeCell ref="G43:H43"/>
    <mergeCell ref="G97:H97"/>
    <mergeCell ref="G104:H104"/>
    <mergeCell ref="G98:H98"/>
    <mergeCell ref="G99:H99"/>
    <mergeCell ref="G92:H92"/>
    <mergeCell ref="G93:H93"/>
    <mergeCell ref="G94:H94"/>
    <mergeCell ref="G95:H95"/>
    <mergeCell ref="A17:C20"/>
    <mergeCell ref="A21:C21"/>
    <mergeCell ref="A22:C22"/>
    <mergeCell ref="A23:C25"/>
    <mergeCell ref="A26:C29"/>
    <mergeCell ref="A37:H37"/>
    <mergeCell ref="A97:E97"/>
    <mergeCell ref="A160:C160"/>
    <mergeCell ref="A165:C165"/>
    <mergeCell ref="A157:C157"/>
    <mergeCell ref="A156:C156"/>
    <mergeCell ref="A149:C149"/>
    <mergeCell ref="A154:C154"/>
    <mergeCell ref="A137:C137"/>
    <mergeCell ref="E138:L138"/>
    <mergeCell ref="D144:L144"/>
    <mergeCell ref="A155:C155"/>
    <mergeCell ref="A169:C169"/>
    <mergeCell ref="A173:C173"/>
    <mergeCell ref="D168:L168"/>
    <mergeCell ref="A119:C119"/>
    <mergeCell ref="A102:E102"/>
    <mergeCell ref="G114:H114"/>
    <mergeCell ref="G107:H107"/>
    <mergeCell ref="G110:H110"/>
    <mergeCell ref="A107:E107"/>
    <mergeCell ref="G101:H101"/>
    <mergeCell ref="D173:L173"/>
    <mergeCell ref="A163:C163"/>
    <mergeCell ref="A134:C134"/>
    <mergeCell ref="A135:C135"/>
    <mergeCell ref="A142:C142"/>
    <mergeCell ref="A121:C121"/>
    <mergeCell ref="A120:C120"/>
    <mergeCell ref="A116:H116"/>
    <mergeCell ref="A111:E111"/>
    <mergeCell ref="A38:L38"/>
    <mergeCell ref="E121:L121"/>
    <mergeCell ref="G105:H105"/>
    <mergeCell ref="A174:C174"/>
    <mergeCell ref="G113:H113"/>
    <mergeCell ref="G111:H111"/>
    <mergeCell ref="G106:H106"/>
    <mergeCell ref="A144:C144"/>
    <mergeCell ref="A112:E112"/>
    <mergeCell ref="A106:E106"/>
    <mergeCell ref="A122:C122"/>
    <mergeCell ref="A126:C126"/>
    <mergeCell ref="A182:C182"/>
    <mergeCell ref="G177:H177"/>
    <mergeCell ref="G179:H179"/>
    <mergeCell ref="A177:C177"/>
    <mergeCell ref="A180:D180"/>
    <mergeCell ref="G181:H181"/>
    <mergeCell ref="A181:B181"/>
    <mergeCell ref="A178:D178"/>
    <mergeCell ref="G178:H178"/>
    <mergeCell ref="G180:H180"/>
    <mergeCell ref="A162:C162"/>
    <mergeCell ref="A158:C158"/>
    <mergeCell ref="A161:C161"/>
    <mergeCell ref="A159:C159"/>
    <mergeCell ref="A175:D175"/>
    <mergeCell ref="D160:L160"/>
    <mergeCell ref="G176:H176"/>
    <mergeCell ref="A170:C170"/>
    <mergeCell ref="G100:H100"/>
    <mergeCell ref="A87:E87"/>
    <mergeCell ref="A100:E100"/>
    <mergeCell ref="A141:C141"/>
    <mergeCell ref="A101:E101"/>
    <mergeCell ref="E117:E118"/>
    <mergeCell ref="E126:L126"/>
    <mergeCell ref="A103:E103"/>
    <mergeCell ref="A129:C129"/>
    <mergeCell ref="A138:C138"/>
    <mergeCell ref="G89:H89"/>
    <mergeCell ref="A85:E85"/>
    <mergeCell ref="A88:E88"/>
    <mergeCell ref="G85:H85"/>
    <mergeCell ref="G88:H88"/>
    <mergeCell ref="G86:H86"/>
    <mergeCell ref="G112:H112"/>
    <mergeCell ref="A113:E113"/>
    <mergeCell ref="A114:E114"/>
    <mergeCell ref="G108:H108"/>
    <mergeCell ref="G109:H109"/>
    <mergeCell ref="G90:H90"/>
    <mergeCell ref="G91:H91"/>
    <mergeCell ref="A104:E104"/>
    <mergeCell ref="G96:H96"/>
    <mergeCell ref="G103:H103"/>
    <mergeCell ref="G117:H117"/>
    <mergeCell ref="A44:E44"/>
    <mergeCell ref="A61:E61"/>
    <mergeCell ref="G75:H75"/>
    <mergeCell ref="G64:H64"/>
    <mergeCell ref="G65:H65"/>
    <mergeCell ref="A67:E67"/>
    <mergeCell ref="A68:E68"/>
    <mergeCell ref="A69:E69"/>
    <mergeCell ref="G67:H67"/>
    <mergeCell ref="A78:E78"/>
    <mergeCell ref="G70:H70"/>
    <mergeCell ref="G72:H72"/>
    <mergeCell ref="A64:E64"/>
    <mergeCell ref="A65:E65"/>
    <mergeCell ref="A58:E58"/>
    <mergeCell ref="A59:E59"/>
    <mergeCell ref="A60:E60"/>
    <mergeCell ref="G59:H59"/>
    <mergeCell ref="G68:H68"/>
    <mergeCell ref="G52:H52"/>
    <mergeCell ref="G47:H47"/>
    <mergeCell ref="G51:H51"/>
    <mergeCell ref="A47:E47"/>
    <mergeCell ref="A43:E43"/>
    <mergeCell ref="A66:E66"/>
    <mergeCell ref="A52:E52"/>
    <mergeCell ref="A55:E55"/>
    <mergeCell ref="A51:E51"/>
    <mergeCell ref="A49:E49"/>
    <mergeCell ref="A82:E82"/>
    <mergeCell ref="A80:E80"/>
    <mergeCell ref="A72:E72"/>
    <mergeCell ref="A73:E73"/>
    <mergeCell ref="G46:H46"/>
    <mergeCell ref="A62:E62"/>
    <mergeCell ref="A63:E63"/>
    <mergeCell ref="G62:H62"/>
    <mergeCell ref="G63:H63"/>
    <mergeCell ref="G54:H54"/>
    <mergeCell ref="A40:E40"/>
    <mergeCell ref="A41:E41"/>
    <mergeCell ref="G41:H41"/>
    <mergeCell ref="A99:E99"/>
    <mergeCell ref="A93:E93"/>
    <mergeCell ref="A71:E71"/>
    <mergeCell ref="A86:E86"/>
    <mergeCell ref="A81:E81"/>
    <mergeCell ref="A74:E74"/>
    <mergeCell ref="A75:E75"/>
    <mergeCell ref="A10:H10"/>
    <mergeCell ref="A11:H11"/>
    <mergeCell ref="J7:K7"/>
    <mergeCell ref="J6:K6"/>
    <mergeCell ref="H8:K8"/>
    <mergeCell ref="H2:K2"/>
    <mergeCell ref="H3:K3"/>
    <mergeCell ref="H5:K5"/>
    <mergeCell ref="H4:K4"/>
    <mergeCell ref="A53:E53"/>
    <mergeCell ref="A46:E46"/>
    <mergeCell ref="A57:E57"/>
    <mergeCell ref="A56:E56"/>
    <mergeCell ref="A54:E54"/>
    <mergeCell ref="A176:D176"/>
    <mergeCell ref="A164:C164"/>
    <mergeCell ref="A123:C123"/>
    <mergeCell ref="D163:H163"/>
    <mergeCell ref="A153:C153"/>
    <mergeCell ref="A150:C150"/>
    <mergeCell ref="A128:C128"/>
    <mergeCell ref="G60:H60"/>
    <mergeCell ref="G61:H61"/>
    <mergeCell ref="G78:H78"/>
    <mergeCell ref="G76:H76"/>
    <mergeCell ref="G77:H77"/>
    <mergeCell ref="A127:C127"/>
    <mergeCell ref="A115:E115"/>
    <mergeCell ref="A124:C124"/>
    <mergeCell ref="D117:D118"/>
    <mergeCell ref="G74:H74"/>
    <mergeCell ref="G57:H57"/>
    <mergeCell ref="A96:E96"/>
    <mergeCell ref="A83:E83"/>
    <mergeCell ref="A92:E92"/>
    <mergeCell ref="A95:E95"/>
    <mergeCell ref="A94:E94"/>
    <mergeCell ref="A89:E89"/>
    <mergeCell ref="A70:E70"/>
    <mergeCell ref="G79:H79"/>
    <mergeCell ref="G73:H73"/>
    <mergeCell ref="G69:H69"/>
    <mergeCell ref="A110:E110"/>
    <mergeCell ref="A98:E98"/>
    <mergeCell ref="A90:E90"/>
    <mergeCell ref="A91:E91"/>
    <mergeCell ref="A76:E76"/>
    <mergeCell ref="G82:H82"/>
    <mergeCell ref="A84:E84"/>
    <mergeCell ref="G81:H81"/>
    <mergeCell ref="A79:E79"/>
    <mergeCell ref="D152:L152"/>
    <mergeCell ref="A77:E77"/>
    <mergeCell ref="A172:C172"/>
    <mergeCell ref="A171:C171"/>
    <mergeCell ref="A167:C167"/>
    <mergeCell ref="A143:C143"/>
    <mergeCell ref="A148:C148"/>
    <mergeCell ref="A166:C166"/>
    <mergeCell ref="A152:C152"/>
    <mergeCell ref="A146:C146"/>
    <mergeCell ref="A151:C151"/>
    <mergeCell ref="A168:C168"/>
    <mergeCell ref="G83:H83"/>
    <mergeCell ref="F117:F118"/>
    <mergeCell ref="A125:C125"/>
    <mergeCell ref="A117:C118"/>
    <mergeCell ref="A105:E105"/>
    <mergeCell ref="A108:E108"/>
    <mergeCell ref="G115:H115"/>
    <mergeCell ref="A109:E109"/>
    <mergeCell ref="A147:C147"/>
    <mergeCell ref="A145:C145"/>
    <mergeCell ref="D146:L146"/>
    <mergeCell ref="A130:C130"/>
    <mergeCell ref="A139:C139"/>
    <mergeCell ref="A131:C131"/>
    <mergeCell ref="A132:C132"/>
    <mergeCell ref="A133:C133"/>
    <mergeCell ref="A140:C140"/>
    <mergeCell ref="A136:C136"/>
    <mergeCell ref="D26:H29"/>
    <mergeCell ref="A31:K31"/>
    <mergeCell ref="G80:H80"/>
    <mergeCell ref="G45:H45"/>
    <mergeCell ref="G53:H53"/>
    <mergeCell ref="G66:H66"/>
    <mergeCell ref="G56:H56"/>
    <mergeCell ref="G55:H55"/>
    <mergeCell ref="K14:L14"/>
    <mergeCell ref="K15:L15"/>
    <mergeCell ref="K16:L16"/>
    <mergeCell ref="K17:L17"/>
    <mergeCell ref="D23:H25"/>
    <mergeCell ref="A14:H14"/>
    <mergeCell ref="K19:L19"/>
    <mergeCell ref="K20:L20"/>
    <mergeCell ref="K21:L21"/>
    <mergeCell ref="F44:H44"/>
    <mergeCell ref="A33:H33"/>
    <mergeCell ref="G48:H48"/>
    <mergeCell ref="A48:E48"/>
    <mergeCell ref="A34:K34"/>
    <mergeCell ref="A35:K35"/>
    <mergeCell ref="A36:K36"/>
    <mergeCell ref="A45:E45"/>
    <mergeCell ref="G40:H40"/>
    <mergeCell ref="A39:H39"/>
    <mergeCell ref="E177:F177"/>
    <mergeCell ref="E179:F179"/>
    <mergeCell ref="E181:F181"/>
    <mergeCell ref="A12:H12"/>
    <mergeCell ref="K22:L22"/>
    <mergeCell ref="K12:L12"/>
    <mergeCell ref="D17:H20"/>
    <mergeCell ref="D21:H21"/>
    <mergeCell ref="K13:L13"/>
    <mergeCell ref="K18:L18"/>
    <mergeCell ref="A185:D185"/>
    <mergeCell ref="A186:D186"/>
    <mergeCell ref="A187:B187"/>
    <mergeCell ref="D187:E187"/>
    <mergeCell ref="A188:B188"/>
    <mergeCell ref="D188:E188"/>
  </mergeCells>
  <printOptions/>
  <pageMargins left="0.3937007874015748" right="0.1968503937007874" top="0.3937007874015748" bottom="0.3937007874015748" header="0.35433070866141736" footer="0.2755905511811024"/>
  <pageSetup horizontalDpi="600" verticalDpi="600" orientation="portrait" paperSize="9" scale="74" r:id="rId1"/>
  <rowBreaks count="4" manualBreakCount="4">
    <brk id="38" max="255" man="1"/>
    <brk id="74" max="11" man="1"/>
    <brk id="109" max="11" man="1"/>
    <brk id="1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sakr</cp:lastModifiedBy>
  <cp:lastPrinted>2015-01-16T08:07:53Z</cp:lastPrinted>
  <dcterms:created xsi:type="dcterms:W3CDTF">2010-08-09T11:23:33Z</dcterms:created>
  <dcterms:modified xsi:type="dcterms:W3CDTF">2015-12-20T09:09:49Z</dcterms:modified>
  <cp:category/>
  <cp:version/>
  <cp:contentType/>
  <cp:contentStatus/>
</cp:coreProperties>
</file>